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user/Desktop/"/>
    </mc:Choice>
  </mc:AlternateContent>
  <xr:revisionPtr revIDLastSave="0" documentId="13_ncr:1_{1CA8A8B9-D152-2B4C-9BE1-9571B0DD0181}" xr6:coauthVersionLast="47" xr6:coauthVersionMax="47" xr10:uidLastSave="{00000000-0000-0000-0000-000000000000}"/>
  <bookViews>
    <workbookView xWindow="1200" yWindow="500" windowWidth="26540" windowHeight="16540" xr2:uid="{00000000-000D-0000-FFFF-FFFF00000000}"/>
  </bookViews>
  <sheets>
    <sheet name="Общий" sheetId="4" r:id="rId1"/>
    <sheet name="Продакшен" sheetId="1" r:id="rId2"/>
    <sheet name="Прямое анонсирование школы" sheetId="2" r:id="rId3"/>
    <sheet name="Натив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4" l="1"/>
  <c r="G9" i="3"/>
  <c r="F14" i="1"/>
  <c r="G2" i="4" s="1"/>
  <c r="F6" i="3"/>
  <c r="C6" i="3"/>
  <c r="D6" i="3" s="1"/>
  <c r="G3" i="4"/>
  <c r="D4" i="3"/>
  <c r="G4" i="3" s="1"/>
  <c r="F3" i="3"/>
  <c r="C3" i="3"/>
  <c r="D3" i="3" s="1"/>
  <c r="F2" i="3"/>
  <c r="C2" i="3"/>
  <c r="D2" i="3" s="1"/>
  <c r="I2" i="2"/>
  <c r="J2" i="2" s="1"/>
  <c r="J3" i="2" s="1"/>
  <c r="H2" i="2"/>
  <c r="H3" i="2" s="1"/>
  <c r="G6" i="3" l="1"/>
  <c r="C9" i="3"/>
  <c r="H4" i="4" s="1"/>
  <c r="H5" i="4" s="1"/>
  <c r="E9" i="4" s="1"/>
  <c r="G3" i="3"/>
  <c r="F9" i="3"/>
  <c r="G2" i="3"/>
  <c r="D9" i="3"/>
  <c r="I3" i="2"/>
  <c r="G4" i="4" l="1"/>
  <c r="G5" i="4" s="1"/>
  <c r="E8" i="4"/>
  <c r="E10" i="4" l="1"/>
</calcChain>
</file>

<file path=xl/sharedStrings.xml><?xml version="1.0" encoding="utf-8"?>
<sst xmlns="http://schemas.openxmlformats.org/spreadsheetml/2006/main" count="115" uniqueCount="109">
  <si>
    <t>ШКОЛА, ПРОДАКШЕН, ОСНОВНЫЕ РАБОТЫ</t>
  </si>
  <si>
    <t>СУТЬ РАБОТЫ</t>
  </si>
  <si>
    <t>ДЕТАЛИЗАЦИЯ</t>
  </si>
  <si>
    <t>СРОКИ ВЫПОЛНЕНИЯ РАБОТ (РАБОЧИЕ ДНИ)</t>
  </si>
  <si>
    <t>РЕЗУЛЬТАТ РАБОТ</t>
  </si>
  <si>
    <t>КТО ВЫПОЛНЯЕТ РАБОТЫ</t>
  </si>
  <si>
    <t>ПРИМЕЧАНИЯ</t>
  </si>
  <si>
    <t>ОБЩАЯ КОНЦЕПЦИЯ ШКОЛЫ</t>
  </si>
  <si>
    <t>Миссия бренда и Школы, темы учебных модулей, интерактив с пользователями, привлекаемые эксперты, задания для аудитории и пр.</t>
  </si>
  <si>
    <t>Примерно 5-7 без учета согласования, потребуется серия конференс колов</t>
  </si>
  <si>
    <t>ППТ презентация, полность отображающая суть работы Школы, роль бренда и Путь Ученика</t>
  </si>
  <si>
    <t>Главный редактор Школы (сотрудник В2М_Редакции)</t>
  </si>
  <si>
    <t>Школа размещениа либо на отдельном домене, либо на сайте бренда, либо на одном из сайтов B2M (Mamsila..ru)</t>
  </si>
  <si>
    <t>ПОДБОР ЭКСПЕРТОВ ИЗ В2М_БАЗЫ</t>
  </si>
  <si>
    <t>Всего к работе Школы будет привлечено 5 экспертов. Предоставляется 10 кандидатов по заранее оговоренному профилю</t>
  </si>
  <si>
    <t>Примерно 5-7 без учета согласования (после первого принципального одобрения концепции Школы)</t>
  </si>
  <si>
    <t>Список экспертов, готовых принять участие в проекте</t>
  </si>
  <si>
    <t xml:space="preserve">РАЗРАБОТКА ИНТЕРАКТИВНОГО ТЕСТА </t>
  </si>
  <si>
    <t>Составление наполнения теста и выдаваемых системой результатов</t>
  </si>
  <si>
    <t>2-3 дня (параллельный процесс)</t>
  </si>
  <si>
    <t>Word документ + макеты</t>
  </si>
  <si>
    <t>Сотрудники В2М_Редакции</t>
  </si>
  <si>
    <t>Видео контент добавляется по мере прохождения онлайн встреч (см. ниже)
Дополнительный тексто-графический контент (личные истории) добавляется по мере выхода публикаций у блогеров 
(лист "Натив")</t>
  </si>
  <si>
    <t>ТЕКСТО-ГРАФИЧЕСКИЙ КОНТЕНТ</t>
  </si>
  <si>
    <t>15 учебных модулей, с которыми стартует Школа (материал + цитаты от эксперта + задание для учеников + список литературы)</t>
  </si>
  <si>
    <t>7 дней (параллельный процесс)</t>
  </si>
  <si>
    <t>РАЗРАБОТКА САЙТА ШКОЛЫ</t>
  </si>
  <si>
    <t>Дизайн, верстка, программинг</t>
  </si>
  <si>
    <t>Готовый, функионирующий и развивающийся сайт Школы</t>
  </si>
  <si>
    <t>В2М_Разработчики</t>
  </si>
  <si>
    <t>ТЕХПОДДЕРЖКА САЙТА</t>
  </si>
  <si>
    <t>Мелкие улучшения в зависимости от поведения пользователей, регулярное обслуживание</t>
  </si>
  <si>
    <t>3 месяца</t>
  </si>
  <si>
    <t>По завершению 3 месяцев Школа отдается клиенту со всеми авторскими правами как на сам сайт, так и на контент на нем</t>
  </si>
  <si>
    <t>УЧАСТИЕ ЭКСПЕРТОВ - 
ВИДЕО КОНТЕНТ</t>
  </si>
  <si>
    <t xml:space="preserve">Всего онлайн встреч - 5 от 5 экспертов. Проходят на странице эксперта в сосетях (вероятнее всего, Instagram) либо на вебинарных платформах. Итого роликов по результатам встреч также 5.
РОЛИК ЭТО: записанная встреча, смонтированная в более короткую версию (до 5 минут), добавлена графика в стиле проекта, наложена музыка. Ролик выгружается в Школу и с этого момента доступен в рамках программы. Сама онлайн встреча также анонсируется в Школе. </t>
  </si>
  <si>
    <t>2 месяца</t>
  </si>
  <si>
    <t>Анонсирование на странице эксперта. KPI - активные действия - 2 500 (от 5 экспертов)
+ 
5 итоговых готовых роликов-записей</t>
  </si>
  <si>
    <t>В2М_Редактор + эксперты</t>
  </si>
  <si>
    <t xml:space="preserve">Активные действия = каменты + лайки + добавления поста в закладки. 
Гонорары экспертов включены. </t>
  </si>
  <si>
    <t>Медийная поддержка</t>
  </si>
  <si>
    <t>Таргет</t>
  </si>
  <si>
    <t>Тип размещения</t>
  </si>
  <si>
    <t>Период размещения</t>
  </si>
  <si>
    <t>Единица измерения стоимости размещения</t>
  </si>
  <si>
    <t>Стоимость (за переход)</t>
  </si>
  <si>
    <t xml:space="preserve">Количество переходов </t>
  </si>
  <si>
    <t>Общая стоимость, до НДС, руб.</t>
  </si>
  <si>
    <t>Показы анонсирующих форматов</t>
  </si>
  <si>
    <t>Охват анонсирующих форматов / прогноз</t>
  </si>
  <si>
    <t>ЦА бренда</t>
  </si>
  <si>
    <t>Баннеры (динамика)</t>
  </si>
  <si>
    <t>1 клик</t>
  </si>
  <si>
    <t>Единицы
измерения</t>
  </si>
  <si>
    <t>Охват</t>
  </si>
  <si>
    <t>Данные статистики</t>
  </si>
  <si>
    <t>Просмотры и все действия с постом (лайки, шеры, комменты)</t>
  </si>
  <si>
    <t>Скрины из ЛК блогеров (+можно проверить по кол-ву лайков - открытая статистика)</t>
  </si>
  <si>
    <t>-</t>
  </si>
  <si>
    <t>Стоимость
 контакта</t>
  </si>
  <si>
    <t>Дочитывания</t>
  </si>
  <si>
    <t>Блогеры Яндекс Дзен 10 публикаций</t>
  </si>
  <si>
    <t>Группа Поддержки (посты 100 шт)</t>
  </si>
  <si>
    <t>Посты</t>
  </si>
  <si>
    <t>Количество прочтений, реакций или постов</t>
  </si>
  <si>
    <t>Стоимость</t>
  </si>
  <si>
    <t>Количество пользователей, вовлеченных в коммуникацию</t>
  </si>
  <si>
    <t>Примечания</t>
  </si>
  <si>
    <t>ПРОДАКШЕН ШКОЛЫ+ ЭКСПЕРТЫ</t>
  </si>
  <si>
    <t>Детализация 
на соответствующих отдельных листах</t>
  </si>
  <si>
    <t xml:space="preserve"> -</t>
  </si>
  <si>
    <t>ПРОМО</t>
  </si>
  <si>
    <t>Переходы на Школу</t>
  </si>
  <si>
    <t>Это пользователи, которые сделали активное действие, продемонтрировали, что материал вызвал у них интерес: дочитали до конца, лайкнули пост + добавили в закладки + оставили комментарий и тд.</t>
  </si>
  <si>
    <t>Итого без налогов</t>
  </si>
  <si>
    <t>Пользователи, проконтактировавшие с материалом Школы 
(охват анонсов и постов)</t>
  </si>
  <si>
    <t>Нативное продвижение школы</t>
  </si>
  <si>
    <t>Прямое анонсирование школы - В2М_Программатик</t>
  </si>
  <si>
    <t>Работа ведется на условиях 50% предоплаты. Стоимость актуальная в течение 3 месяцев после составления сметы.</t>
  </si>
  <si>
    <t>Школа АмНяма для БРЕНДА "Х"</t>
  </si>
  <si>
    <t>Работы выполняются по 50% предоплате. Если проект идет через ИП + 6%, ООО + 20%.
Призы и их отправка не входят в смету (требуется отдельное обсуждение).</t>
  </si>
  <si>
    <t>ГОНОРАР АМНЯМА</t>
  </si>
  <si>
    <t>АВТОРСКИЕ ПРАВА</t>
  </si>
  <si>
    <t xml:space="preserve">РЕГУЛЯРНЫЙ ЭККАУНТИНГ ПРОЕКТА </t>
  </si>
  <si>
    <t xml:space="preserve">Менеджер В2М - работа с клиентом, отчетность, работа с экпертами, </t>
  </si>
  <si>
    <t>АмНям присутствует: в дизайне Школы везде, выполняет роль рассказчика, в главном ки вижуале школы, в открывающих и закрывающих титрах в видео материалах, на баннерах (статичных и анимированных)</t>
  </si>
  <si>
    <t>Клиенту передаются авторские права на весь контент, созданный В2М_Редакцией и экспертами - бессрочные и без ограничений на использование. Все материалы с АмНямом передаются на 1 год на РФ и СНГ для использования в рамках конкретного спецпроекта</t>
  </si>
  <si>
    <t>Включены в гонорары, указанные выше</t>
  </si>
  <si>
    <r>
      <rPr>
        <b/>
        <sz val="18"/>
        <color theme="1"/>
        <rFont val="Calibri (Основной текст)"/>
        <charset val="204"/>
      </rPr>
      <t xml:space="preserve">Рассказ блогеров о школе АмНяма </t>
    </r>
    <r>
      <rPr>
        <b/>
        <sz val="18"/>
        <color theme="1"/>
        <rFont val="Calibri"/>
        <family val="2"/>
        <scheme val="minor"/>
      </rPr>
      <t xml:space="preserve">
10 публикаций амбассадоров Instagram (пост+сториз)</t>
    </r>
    <r>
      <rPr>
        <b/>
        <sz val="18"/>
        <color theme="1"/>
        <rFont val="Calibri"/>
        <family val="2"/>
        <charset val="204"/>
        <scheme val="minor"/>
      </rPr>
      <t xml:space="preserve"> </t>
    </r>
  </si>
  <si>
    <r>
      <t xml:space="preserve">НАТИВНОЕ ПРОДВИЖЕНИЕ. </t>
    </r>
    <r>
      <rPr>
        <b/>
        <sz val="48"/>
        <color rgb="FF00B050"/>
        <rFont val="Calibri (Основной текст)"/>
        <charset val="204"/>
      </rPr>
      <t>РОДИТЕЛИ</t>
    </r>
  </si>
  <si>
    <t>Скрины публикаций</t>
  </si>
  <si>
    <t>Стоимость без налогов</t>
  </si>
  <si>
    <t>Работа В2М_Редакции:
- разработка авторского материала для всех инструментов нативного размещения (соответствует концепции Школы и сделаны в ее стилистике + исходя из учебного плана)
-подбор амбассадоров и замены (при необходимости)
- авторские права на весь контент без ограничений по использованию
- аккаунт-менеджер</t>
  </si>
  <si>
    <t>Весь период проекта</t>
  </si>
  <si>
    <t xml:space="preserve">Просмотры   </t>
  </si>
  <si>
    <t>Статистика из ЛК</t>
  </si>
  <si>
    <t xml:space="preserve">Скрины из ЛК  </t>
  </si>
  <si>
    <t xml:space="preserve">Предоплата 50%.Если договор через ИП + 6%, через ООО + 20% </t>
  </si>
  <si>
    <t>Стоимость контакта с учетом продакшен</t>
  </si>
  <si>
    <r>
      <t xml:space="preserve">НАТИВНОЕ ПРОДВИЖЕНИЕ. </t>
    </r>
    <r>
      <rPr>
        <b/>
        <sz val="48"/>
        <color rgb="FF00B050"/>
        <rFont val="Calibri (Основной текст)"/>
        <charset val="204"/>
      </rPr>
      <t>ДЕТИ</t>
    </r>
  </si>
  <si>
    <t xml:space="preserve">Дети-блогеры TikTok (видео с героем) 5 блогеров, видео до 15 секунд. Анимация поверх живой картинки. См. презентацию. </t>
  </si>
  <si>
    <t>Дополнительный продакшен (анимация). Исполнители - студия, которая создает весь контент АмНяма</t>
  </si>
  <si>
    <r>
      <t xml:space="preserve">В2М_Программатик 
Все подробности про инструмент:
</t>
    </r>
    <r>
      <rPr>
        <b/>
        <sz val="14"/>
        <color rgb="FF00B050"/>
        <rFont val="Calibri"/>
        <family val="2"/>
      </rPr>
      <t xml:space="preserve"> https://b2m.group/posts/b2m_programmatik/</t>
    </r>
    <r>
      <rPr>
        <b/>
        <sz val="14"/>
        <rFont val="Calibri"/>
        <family val="2"/>
      </rPr>
      <t xml:space="preserve">
Баннеры - статичные и анимированные. Герой - АмНям</t>
    </r>
  </si>
  <si>
    <t>РАЗРАБОТКА БАННЕРОВ</t>
  </si>
  <si>
    <t>Создание статичных и анимированных баннеров.</t>
  </si>
  <si>
    <t>B2M_Дизайнер</t>
  </si>
  <si>
    <t>5 мастер-баннеров и 10 ресайзов к ним.</t>
  </si>
  <si>
    <t>5 месяцев</t>
  </si>
  <si>
    <t>СТОИМОСТЬ БЕЗ НАЛОГОВ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</si>
</sst>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р.&quot;"/>
    <numFmt numFmtId="165" formatCode="#,##0;[Red]#,##0"/>
    <numFmt numFmtId="166" formatCode="#,##0.00\ &quot;₽&quot;"/>
    <numFmt numFmtId="167" formatCode="#,##0.0"/>
    <numFmt numFmtId="168" formatCode="#,##0\ &quot;₽&quot;"/>
    <numFmt numFmtId="169" formatCode="#,##0.0\ &quot;₽&quot;"/>
  </numFmts>
  <fonts count="4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48"/>
      <color theme="1"/>
      <name val="Calibri"/>
      <family val="2"/>
    </font>
    <font>
      <sz val="12"/>
      <name val="Calibri"/>
      <family val="2"/>
    </font>
    <font>
      <b/>
      <sz val="26"/>
      <name val="Calibri"/>
      <family val="2"/>
    </font>
    <font>
      <b/>
      <sz val="26"/>
      <color theme="1"/>
      <name val="Calibri"/>
      <family val="2"/>
    </font>
    <font>
      <b/>
      <sz val="28"/>
      <color theme="1"/>
      <name val="Calibri"/>
      <family val="2"/>
    </font>
    <font>
      <sz val="26"/>
      <name val="Calibri"/>
      <family val="2"/>
    </font>
    <font>
      <sz val="10"/>
      <name val="Helv"/>
      <charset val="204"/>
    </font>
    <font>
      <sz val="24"/>
      <name val="Calibri"/>
      <family val="2"/>
    </font>
    <font>
      <sz val="26"/>
      <color theme="1"/>
      <name val="Calibri"/>
      <family val="2"/>
    </font>
    <font>
      <sz val="11"/>
      <color indexed="8"/>
      <name val="Calibri"/>
      <family val="2"/>
      <charset val="204"/>
    </font>
    <font>
      <b/>
      <sz val="36"/>
      <name val="Calibri"/>
      <family val="2"/>
    </font>
    <font>
      <b/>
      <sz val="36"/>
      <color rgb="FFFF000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28"/>
      <name val="Calibri"/>
      <family val="2"/>
    </font>
    <font>
      <sz val="28"/>
      <name val="Calibri"/>
      <family val="2"/>
    </font>
    <font>
      <sz val="48"/>
      <name val="Calibri"/>
      <family val="2"/>
    </font>
    <font>
      <sz val="11"/>
      <color indexed="8"/>
      <name val="Calibri"/>
      <family val="2"/>
    </font>
    <font>
      <b/>
      <sz val="28"/>
      <color indexed="8"/>
      <name val="Calibri"/>
      <family val="2"/>
    </font>
    <font>
      <sz val="2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4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sz val="36"/>
      <color theme="1"/>
      <name val=" calibri"/>
    </font>
    <font>
      <b/>
      <sz val="22"/>
      <color theme="1"/>
      <name val=" calibri"/>
    </font>
    <font>
      <sz val="11"/>
      <color theme="1"/>
      <name val=" calibri"/>
    </font>
    <font>
      <sz val="22"/>
      <color theme="1"/>
      <name val=" calibri"/>
    </font>
    <font>
      <sz val="16"/>
      <color theme="1"/>
      <name val=" calibri"/>
    </font>
    <font>
      <b/>
      <sz val="24"/>
      <color theme="1"/>
      <name val=" calibri"/>
    </font>
    <font>
      <b/>
      <sz val="20"/>
      <color theme="1"/>
      <name val=" calibri"/>
    </font>
    <font>
      <b/>
      <sz val="48"/>
      <color theme="1"/>
      <name val=" calibri"/>
    </font>
    <font>
      <b/>
      <sz val="72"/>
      <color theme="1"/>
      <name val=" calibri"/>
    </font>
    <font>
      <b/>
      <sz val="18"/>
      <color theme="1"/>
      <name val="Calibri (Основной текст)"/>
      <charset val="204"/>
    </font>
    <font>
      <b/>
      <sz val="26"/>
      <color theme="1"/>
      <name val="Calibri"/>
      <family val="2"/>
      <scheme val="minor"/>
    </font>
    <font>
      <b/>
      <sz val="48"/>
      <color rgb="FF00B050"/>
      <name val="Calibri (Основной текст)"/>
      <charset val="204"/>
    </font>
    <font>
      <b/>
      <sz val="14"/>
      <color rgb="FF00B050"/>
      <name val="Calibri"/>
      <family val="2"/>
    </font>
    <font>
      <b/>
      <sz val="3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8" fillId="0" borderId="0"/>
    <xf numFmtId="0" fontId="11" fillId="0" borderId="0"/>
  </cellStyleXfs>
  <cellXfs count="169">
    <xf numFmtId="0" fontId="0" fillId="0" borderId="0" xfId="0"/>
    <xf numFmtId="0" fontId="3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3" applyFont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15" fillId="0" borderId="0" xfId="3" applyFont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6" fillId="0" borderId="0" xfId="1" applyFont="1" applyAlignment="1">
      <alignment horizontal="left" vertical="center" wrapText="1" indent="2"/>
    </xf>
    <xf numFmtId="0" fontId="17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3" fontId="17" fillId="0" borderId="0" xfId="1" applyNumberFormat="1" applyFont="1" applyAlignment="1">
      <alignment horizontal="center" vertical="center"/>
    </xf>
    <xf numFmtId="0" fontId="19" fillId="0" borderId="0" xfId="4" applyFont="1" applyAlignment="1">
      <alignment vertical="center"/>
    </xf>
    <xf numFmtId="0" fontId="20" fillId="0" borderId="0" xfId="4" applyFont="1" applyAlignment="1">
      <alignment horizontal="left" vertical="center" indent="2"/>
    </xf>
    <xf numFmtId="0" fontId="21" fillId="0" borderId="0" xfId="4" applyFont="1" applyAlignment="1">
      <alignment horizontal="center" vertical="center"/>
    </xf>
    <xf numFmtId="0" fontId="21" fillId="0" borderId="0" xfId="4" applyFont="1" applyAlignment="1">
      <alignment vertical="center"/>
    </xf>
    <xf numFmtId="0" fontId="28" fillId="0" borderId="0" xfId="0" applyFont="1"/>
    <xf numFmtId="0" fontId="28" fillId="0" borderId="0" xfId="0" applyFont="1" applyAlignment="1">
      <alignment horizontal="left" indent="2"/>
    </xf>
    <xf numFmtId="0" fontId="30" fillId="0" borderId="0" xfId="0" applyFont="1" applyAlignment="1">
      <alignment horizontal="left" indent="1"/>
    </xf>
    <xf numFmtId="3" fontId="29" fillId="0" borderId="0" xfId="0" applyNumberFormat="1" applyFont="1"/>
    <xf numFmtId="166" fontId="29" fillId="0" borderId="0" xfId="0" applyNumberFormat="1" applyFont="1"/>
    <xf numFmtId="0" fontId="32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168" fontId="32" fillId="0" borderId="2" xfId="0" applyNumberFormat="1" applyFont="1" applyBorder="1" applyAlignment="1">
      <alignment horizontal="center" vertical="center"/>
    </xf>
    <xf numFmtId="3" fontId="32" fillId="0" borderId="2" xfId="0" applyNumberFormat="1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left" vertical="center" wrapText="1" indent="2"/>
    </xf>
    <xf numFmtId="0" fontId="35" fillId="0" borderId="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right" vertical="center"/>
    </xf>
    <xf numFmtId="0" fontId="36" fillId="0" borderId="0" xfId="0" applyFont="1" applyAlignment="1">
      <alignment horizontal="left" vertical="center" indent="1"/>
    </xf>
    <xf numFmtId="0" fontId="35" fillId="0" borderId="0" xfId="0" applyFont="1" applyAlignment="1">
      <alignment vertical="center" wrapText="1"/>
    </xf>
    <xf numFmtId="0" fontId="33" fillId="0" borderId="0" xfId="0" applyFont="1"/>
    <xf numFmtId="0" fontId="33" fillId="0" borderId="0" xfId="0" applyFont="1" applyAlignment="1">
      <alignment horizontal="left" wrapText="1" indent="1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8" fontId="38" fillId="0" borderId="2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3" fontId="6" fillId="0" borderId="29" xfId="1" applyNumberFormat="1" applyFont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164" fontId="7" fillId="2" borderId="29" xfId="2" applyNumberFormat="1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164" fontId="7" fillId="4" borderId="29" xfId="2" applyNumberFormat="1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 wrapText="1"/>
    </xf>
    <xf numFmtId="164" fontId="7" fillId="5" borderId="29" xfId="2" applyNumberFormat="1" applyFont="1" applyFill="1" applyBorder="1" applyAlignment="1">
      <alignment horizontal="center" vertical="center"/>
    </xf>
    <xf numFmtId="164" fontId="6" fillId="0" borderId="29" xfId="4" applyNumberFormat="1" applyFont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164" fontId="7" fillId="6" borderId="29" xfId="2" applyNumberFormat="1" applyFont="1" applyFill="1" applyBorder="1" applyAlignment="1">
      <alignment horizontal="center" vertical="center"/>
    </xf>
    <xf numFmtId="164" fontId="7" fillId="6" borderId="29" xfId="2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 indent="2"/>
    </xf>
    <xf numFmtId="3" fontId="6" fillId="0" borderId="34" xfId="1" applyNumberFormat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left" vertical="center" wrapText="1" indent="2"/>
    </xf>
    <xf numFmtId="0" fontId="9" fillId="2" borderId="34" xfId="1" applyFont="1" applyFill="1" applyBorder="1" applyAlignment="1">
      <alignment horizontal="center" vertical="center" wrapText="1"/>
    </xf>
    <xf numFmtId="0" fontId="5" fillId="2" borderId="34" xfId="1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left" vertical="center" wrapText="1" indent="2"/>
    </xf>
    <xf numFmtId="0" fontId="4" fillId="4" borderId="33" xfId="0" applyFont="1" applyFill="1" applyBorder="1" applyAlignment="1">
      <alignment horizontal="left" vertical="center" wrapText="1" indent="2"/>
    </xf>
    <xf numFmtId="0" fontId="5" fillId="4" borderId="34" xfId="1" applyFont="1" applyFill="1" applyBorder="1" applyAlignment="1">
      <alignment horizontal="center" vertical="center"/>
    </xf>
    <xf numFmtId="0" fontId="10" fillId="4" borderId="34" xfId="1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left" vertical="center" wrapText="1" indent="2"/>
    </xf>
    <xf numFmtId="0" fontId="10" fillId="5" borderId="34" xfId="1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left" vertical="center" wrapText="1" indent="2"/>
    </xf>
    <xf numFmtId="0" fontId="5" fillId="6" borderId="34" xfId="1" applyFont="1" applyFill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27" fillId="0" borderId="35" xfId="0" applyFont="1" applyBorder="1" applyAlignment="1">
      <alignment horizontal="left" vertical="center" wrapText="1" indent="2"/>
    </xf>
    <xf numFmtId="0" fontId="27" fillId="0" borderId="36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17" fontId="23" fillId="0" borderId="29" xfId="2" applyNumberFormat="1" applyFont="1" applyBorder="1" applyAlignment="1">
      <alignment horizontal="center" vertical="center" wrapText="1"/>
    </xf>
    <xf numFmtId="0" fontId="23" fillId="0" borderId="29" xfId="2" applyFont="1" applyBorder="1" applyAlignment="1">
      <alignment horizontal="center" vertical="center"/>
    </xf>
    <xf numFmtId="164" fontId="23" fillId="0" borderId="29" xfId="2" applyNumberFormat="1" applyFont="1" applyBorder="1" applyAlignment="1">
      <alignment horizontal="center" vertical="center"/>
    </xf>
    <xf numFmtId="3" fontId="23" fillId="0" borderId="29" xfId="2" applyNumberFormat="1" applyFont="1" applyBorder="1" applyAlignment="1">
      <alignment horizontal="center" vertical="center"/>
    </xf>
    <xf numFmtId="3" fontId="23" fillId="0" borderId="29" xfId="2" applyNumberFormat="1" applyFont="1" applyBorder="1" applyAlignment="1">
      <alignment horizontal="center" vertical="center" wrapText="1"/>
    </xf>
    <xf numFmtId="0" fontId="14" fillId="0" borderId="30" xfId="4" applyFont="1" applyBorder="1" applyAlignment="1">
      <alignment horizontal="left" vertical="center" wrapText="1" indent="1"/>
    </xf>
    <xf numFmtId="0" fontId="14" fillId="0" borderId="31" xfId="4" applyFont="1" applyBorder="1" applyAlignment="1">
      <alignment horizontal="center" vertical="center" wrapText="1"/>
    </xf>
    <xf numFmtId="0" fontId="14" fillId="0" borderId="31" xfId="4" applyFont="1" applyBorder="1" applyAlignment="1">
      <alignment horizontal="left" vertical="center" wrapText="1" indent="2"/>
    </xf>
    <xf numFmtId="0" fontId="14" fillId="0" borderId="32" xfId="4" applyFont="1" applyBorder="1" applyAlignment="1">
      <alignment horizontal="center" vertical="center" wrapText="1"/>
    </xf>
    <xf numFmtId="3" fontId="23" fillId="0" borderId="34" xfId="2" applyNumberFormat="1" applyFont="1" applyBorder="1" applyAlignment="1">
      <alignment horizontal="center" vertical="center" wrapText="1"/>
    </xf>
    <xf numFmtId="164" fontId="25" fillId="0" borderId="36" xfId="2" applyNumberFormat="1" applyFont="1" applyBorder="1" applyAlignment="1">
      <alignment horizontal="center" vertical="center"/>
    </xf>
    <xf numFmtId="3" fontId="25" fillId="0" borderId="36" xfId="2" applyNumberFormat="1" applyFont="1" applyBorder="1" applyAlignment="1">
      <alignment horizontal="center" vertical="center" wrapText="1"/>
    </xf>
    <xf numFmtId="3" fontId="25" fillId="0" borderId="37" xfId="2" applyNumberFormat="1" applyFont="1" applyBorder="1" applyAlignment="1">
      <alignment horizontal="center" vertical="center" wrapText="1"/>
    </xf>
    <xf numFmtId="0" fontId="41" fillId="7" borderId="0" xfId="0" applyFont="1" applyFill="1" applyAlignment="1">
      <alignment horizontal="left" vertical="center" indent="2"/>
    </xf>
    <xf numFmtId="0" fontId="26" fillId="3" borderId="30" xfId="0" applyFont="1" applyFill="1" applyBorder="1" applyAlignment="1">
      <alignment horizontal="left" vertical="center" wrapText="1" indent="2" readingOrder="1"/>
    </xf>
    <xf numFmtId="0" fontId="27" fillId="3" borderId="31" xfId="0" applyFont="1" applyFill="1" applyBorder="1" applyAlignment="1">
      <alignment horizontal="center" vertical="center" wrapText="1" readingOrder="1"/>
    </xf>
    <xf numFmtId="0" fontId="27" fillId="3" borderId="32" xfId="0" applyFont="1" applyFill="1" applyBorder="1" applyAlignment="1">
      <alignment horizontal="center" vertical="center" wrapText="1" readingOrder="1"/>
    </xf>
    <xf numFmtId="0" fontId="29" fillId="3" borderId="33" xfId="0" applyFont="1" applyFill="1" applyBorder="1" applyAlignment="1">
      <alignment horizontal="left" vertical="center" wrapText="1" indent="2" readingOrder="1"/>
    </xf>
    <xf numFmtId="0" fontId="30" fillId="3" borderId="29" xfId="0" applyFont="1" applyFill="1" applyBorder="1" applyAlignment="1">
      <alignment horizontal="center" vertical="center" wrapText="1" readingOrder="1"/>
    </xf>
    <xf numFmtId="3" fontId="30" fillId="3" borderId="29" xfId="0" applyNumberFormat="1" applyFont="1" applyFill="1" applyBorder="1" applyAlignment="1">
      <alignment horizontal="center" vertical="center" wrapText="1" readingOrder="1"/>
    </xf>
    <xf numFmtId="3" fontId="30" fillId="3" borderId="34" xfId="0" applyNumberFormat="1" applyFont="1" applyFill="1" applyBorder="1" applyAlignment="1">
      <alignment horizontal="center" vertical="center" wrapText="1" readingOrder="1"/>
    </xf>
    <xf numFmtId="0" fontId="27" fillId="3" borderId="33" xfId="0" applyFont="1" applyFill="1" applyBorder="1" applyAlignment="1">
      <alignment horizontal="left" vertical="center" wrapText="1" indent="2" readingOrder="1"/>
    </xf>
    <xf numFmtId="165" fontId="30" fillId="3" borderId="34" xfId="0" applyNumberFormat="1" applyFont="1" applyFill="1" applyBorder="1" applyAlignment="1">
      <alignment horizontal="center" vertical="center" wrapText="1" readingOrder="1"/>
    </xf>
    <xf numFmtId="0" fontId="27" fillId="3" borderId="35" xfId="0" applyFont="1" applyFill="1" applyBorder="1" applyAlignment="1">
      <alignment horizontal="left" vertical="center" wrapText="1" indent="2" readingOrder="1"/>
    </xf>
    <xf numFmtId="0" fontId="30" fillId="3" borderId="36" xfId="0" applyFont="1" applyFill="1" applyBorder="1" applyAlignment="1">
      <alignment horizontal="center" vertical="center" wrapText="1" readingOrder="1"/>
    </xf>
    <xf numFmtId="3" fontId="30" fillId="3" borderId="36" xfId="0" applyNumberFormat="1" applyFont="1" applyFill="1" applyBorder="1" applyAlignment="1">
      <alignment horizontal="center" vertical="center" wrapText="1" readingOrder="1"/>
    </xf>
    <xf numFmtId="3" fontId="30" fillId="3" borderId="37" xfId="0" applyNumberFormat="1" applyFont="1" applyFill="1" applyBorder="1" applyAlignment="1">
      <alignment horizontal="center" vertical="center" wrapText="1" readingOrder="1"/>
    </xf>
    <xf numFmtId="0" fontId="26" fillId="6" borderId="30" xfId="0" applyFont="1" applyFill="1" applyBorder="1" applyAlignment="1">
      <alignment horizontal="left" vertical="center" wrapText="1" indent="2" readingOrder="1"/>
    </xf>
    <xf numFmtId="0" fontId="30" fillId="6" borderId="31" xfId="0" applyFont="1" applyFill="1" applyBorder="1" applyAlignment="1">
      <alignment horizontal="center" vertical="center" wrapText="1" readingOrder="1"/>
    </xf>
    <xf numFmtId="3" fontId="30" fillId="6" borderId="31" xfId="0" applyNumberFormat="1" applyFont="1" applyFill="1" applyBorder="1" applyAlignment="1">
      <alignment horizontal="center" vertical="center" wrapText="1" readingOrder="1"/>
    </xf>
    <xf numFmtId="3" fontId="30" fillId="6" borderId="32" xfId="0" applyNumberFormat="1" applyFont="1" applyFill="1" applyBorder="1" applyAlignment="1">
      <alignment horizontal="center" vertical="center" wrapText="1" readingOrder="1"/>
    </xf>
    <xf numFmtId="0" fontId="27" fillId="6" borderId="33" xfId="0" applyFont="1" applyFill="1" applyBorder="1" applyAlignment="1">
      <alignment horizontal="left" vertical="center" wrapText="1" indent="2" readingOrder="1"/>
    </xf>
    <xf numFmtId="0" fontId="30" fillId="6" borderId="29" xfId="0" applyFont="1" applyFill="1" applyBorder="1" applyAlignment="1">
      <alignment horizontal="center" vertical="center" wrapText="1" readingOrder="1"/>
    </xf>
    <xf numFmtId="3" fontId="30" fillId="6" borderId="29" xfId="0" applyNumberFormat="1" applyFont="1" applyFill="1" applyBorder="1" applyAlignment="1">
      <alignment horizontal="center" vertical="center" wrapText="1" readingOrder="1"/>
    </xf>
    <xf numFmtId="3" fontId="30" fillId="6" borderId="34" xfId="0" applyNumberFormat="1" applyFont="1" applyFill="1" applyBorder="1" applyAlignment="1">
      <alignment horizontal="center" vertical="center" wrapText="1" readingOrder="1"/>
    </xf>
    <xf numFmtId="0" fontId="27" fillId="6" borderId="35" xfId="0" applyFont="1" applyFill="1" applyBorder="1" applyAlignment="1">
      <alignment horizontal="left" vertical="center" wrapText="1" indent="2" readingOrder="1"/>
    </xf>
    <xf numFmtId="0" fontId="30" fillId="6" borderId="36" xfId="0" applyFont="1" applyFill="1" applyBorder="1" applyAlignment="1">
      <alignment horizontal="center" vertical="center" wrapText="1" readingOrder="1"/>
    </xf>
    <xf numFmtId="3" fontId="30" fillId="6" borderId="36" xfId="0" applyNumberFormat="1" applyFont="1" applyFill="1" applyBorder="1" applyAlignment="1">
      <alignment horizontal="center" vertical="center" wrapText="1" readingOrder="1"/>
    </xf>
    <xf numFmtId="3" fontId="30" fillId="6" borderId="37" xfId="0" applyNumberFormat="1" applyFont="1" applyFill="1" applyBorder="1" applyAlignment="1">
      <alignment horizontal="center" vertical="center" wrapText="1" readingOrder="1"/>
    </xf>
    <xf numFmtId="3" fontId="30" fillId="2" borderId="39" xfId="0" applyNumberFormat="1" applyFont="1" applyFill="1" applyBorder="1" applyAlignment="1">
      <alignment horizontal="center" vertical="center" wrapText="1" readingOrder="1"/>
    </xf>
    <xf numFmtId="3" fontId="30" fillId="2" borderId="40" xfId="0" applyNumberFormat="1" applyFont="1" applyFill="1" applyBorder="1" applyAlignment="1">
      <alignment horizontal="center" vertical="center" wrapText="1" readingOrder="1"/>
    </xf>
    <xf numFmtId="3" fontId="44" fillId="0" borderId="36" xfId="0" applyNumberFormat="1" applyFont="1" applyBorder="1" applyAlignment="1">
      <alignment horizontal="center" vertical="center" wrapText="1" readingOrder="1"/>
    </xf>
    <xf numFmtId="167" fontId="44" fillId="0" borderId="37" xfId="0" applyNumberFormat="1" applyFont="1" applyBorder="1" applyAlignment="1">
      <alignment horizontal="center" vertical="center" wrapText="1" readingOrder="1"/>
    </xf>
    <xf numFmtId="0" fontId="22" fillId="7" borderId="33" xfId="0" applyFont="1" applyFill="1" applyBorder="1" applyAlignment="1">
      <alignment horizontal="left" vertical="center" wrapText="1" inden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textRotation="90"/>
    </xf>
    <xf numFmtId="0" fontId="31" fillId="0" borderId="5" xfId="0" applyFont="1" applyBorder="1" applyAlignment="1">
      <alignment horizontal="center" vertical="center" textRotation="90"/>
    </xf>
    <xf numFmtId="0" fontId="38" fillId="0" borderId="1" xfId="0" applyFont="1" applyBorder="1" applyAlignment="1">
      <alignment horizontal="right" vertical="center"/>
    </xf>
    <xf numFmtId="0" fontId="38" fillId="0" borderId="2" xfId="0" applyFont="1" applyBorder="1" applyAlignment="1">
      <alignment horizontal="right" vertical="center"/>
    </xf>
    <xf numFmtId="0" fontId="37" fillId="0" borderId="14" xfId="0" applyFont="1" applyBorder="1" applyAlignment="1">
      <alignment horizontal="right" vertical="center" wrapText="1" indent="2"/>
    </xf>
    <xf numFmtId="0" fontId="37" fillId="0" borderId="9" xfId="0" applyFont="1" applyBorder="1" applyAlignment="1">
      <alignment horizontal="right" vertical="center" wrapText="1" indent="2"/>
    </xf>
    <xf numFmtId="169" fontId="38" fillId="0" borderId="9" xfId="0" applyNumberFormat="1" applyFont="1" applyBorder="1" applyAlignment="1">
      <alignment horizontal="center" vertical="center"/>
    </xf>
    <xf numFmtId="169" fontId="38" fillId="0" borderId="10" xfId="0" applyNumberFormat="1" applyFont="1" applyBorder="1" applyAlignment="1">
      <alignment horizontal="center" vertical="center"/>
    </xf>
    <xf numFmtId="3" fontId="32" fillId="0" borderId="27" xfId="0" applyNumberFormat="1" applyFont="1" applyBorder="1" applyAlignment="1">
      <alignment horizontal="left" vertical="center"/>
    </xf>
    <xf numFmtId="0" fontId="35" fillId="0" borderId="3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right" vertical="center"/>
    </xf>
    <xf numFmtId="0" fontId="32" fillId="0" borderId="7" xfId="0" applyFont="1" applyBorder="1" applyAlignment="1">
      <alignment horizontal="right" vertical="center"/>
    </xf>
    <xf numFmtId="0" fontId="32" fillId="0" borderId="8" xfId="0" applyFont="1" applyBorder="1" applyAlignment="1">
      <alignment horizontal="right" vertical="center"/>
    </xf>
    <xf numFmtId="0" fontId="37" fillId="0" borderId="11" xfId="0" applyFont="1" applyBorder="1" applyAlignment="1">
      <alignment horizontal="right" vertical="center" wrapText="1" indent="2"/>
    </xf>
    <xf numFmtId="0" fontId="37" fillId="0" borderId="12" xfId="0" applyFont="1" applyBorder="1" applyAlignment="1">
      <alignment horizontal="right" vertical="center" wrapText="1" indent="2"/>
    </xf>
    <xf numFmtId="3" fontId="38" fillId="0" borderId="12" xfId="0" applyNumberFormat="1" applyFont="1" applyBorder="1" applyAlignment="1">
      <alignment horizontal="center" vertical="center"/>
    </xf>
    <xf numFmtId="3" fontId="38" fillId="0" borderId="13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right" vertical="center" wrapText="1" indent="2"/>
    </xf>
    <xf numFmtId="0" fontId="37" fillId="0" borderId="2" xfId="0" applyFont="1" applyBorder="1" applyAlignment="1">
      <alignment horizontal="right" vertical="center" wrapText="1" indent="2"/>
    </xf>
    <xf numFmtId="3" fontId="38" fillId="0" borderId="2" xfId="0" applyNumberFormat="1" applyFont="1" applyBorder="1" applyAlignment="1">
      <alignment horizontal="center" vertical="center"/>
    </xf>
    <xf numFmtId="3" fontId="38" fillId="0" borderId="3" xfId="0" applyNumberFormat="1" applyFont="1" applyBorder="1" applyAlignment="1">
      <alignment horizontal="center" vertical="center"/>
    </xf>
    <xf numFmtId="3" fontId="38" fillId="0" borderId="4" xfId="0" applyNumberFormat="1" applyFont="1" applyBorder="1" applyAlignment="1">
      <alignment horizontal="center" vertical="center"/>
    </xf>
    <xf numFmtId="3" fontId="38" fillId="0" borderId="28" xfId="0" applyNumberFormat="1" applyFont="1" applyBorder="1" applyAlignment="1">
      <alignment horizontal="center" vertical="center"/>
    </xf>
    <xf numFmtId="0" fontId="13" fillId="0" borderId="33" xfId="4" applyFont="1" applyBorder="1" applyAlignment="1">
      <alignment horizontal="center" vertical="center"/>
    </xf>
    <xf numFmtId="0" fontId="12" fillId="0" borderId="29" xfId="4" applyFont="1" applyBorder="1" applyAlignment="1">
      <alignment horizontal="center" vertical="center"/>
    </xf>
    <xf numFmtId="0" fontId="17" fillId="0" borderId="0" xfId="4" applyFont="1" applyAlignment="1">
      <alignment horizontal="left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164" fontId="7" fillId="3" borderId="29" xfId="2" applyNumberFormat="1" applyFont="1" applyFill="1" applyBorder="1" applyAlignment="1">
      <alignment horizontal="center" vertical="center"/>
    </xf>
    <xf numFmtId="0" fontId="10" fillId="3" borderId="34" xfId="1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3" fontId="18" fillId="0" borderId="35" xfId="1" applyNumberFormat="1" applyFont="1" applyBorder="1" applyAlignment="1">
      <alignment horizontal="center" vertical="center" wrapText="1"/>
    </xf>
    <xf numFmtId="3" fontId="18" fillId="0" borderId="36" xfId="1" applyNumberFormat="1" applyFont="1" applyBorder="1" applyAlignment="1">
      <alignment horizontal="center" vertical="center"/>
    </xf>
    <xf numFmtId="3" fontId="18" fillId="0" borderId="37" xfId="1" applyNumberFormat="1" applyFont="1" applyBorder="1" applyAlignment="1">
      <alignment horizontal="center" vertical="center"/>
    </xf>
    <xf numFmtId="0" fontId="24" fillId="0" borderId="35" xfId="3" applyFont="1" applyBorder="1" applyAlignment="1">
      <alignment horizontal="right" vertical="center" wrapText="1"/>
    </xf>
    <xf numFmtId="0" fontId="24" fillId="0" borderId="36" xfId="3" applyFont="1" applyBorder="1" applyAlignment="1">
      <alignment horizontal="right" vertical="center" wrapText="1"/>
    </xf>
    <xf numFmtId="0" fontId="27" fillId="2" borderId="38" xfId="0" applyFont="1" applyFill="1" applyBorder="1" applyAlignment="1">
      <alignment horizontal="left" vertical="center" wrapText="1" indent="2" readingOrder="1"/>
    </xf>
    <xf numFmtId="0" fontId="27" fillId="2" borderId="39" xfId="0" applyFont="1" applyFill="1" applyBorder="1" applyAlignment="1">
      <alignment horizontal="left" vertical="center" wrapText="1" indent="2" readingOrder="1"/>
    </xf>
  </cellXfs>
  <cellStyles count="5">
    <cellStyle name="Обычный" xfId="0" builtinId="0"/>
    <cellStyle name="Обычный 2" xfId="4" xr:uid="{46F1F097-3B3C-483D-B63F-50F3BCE5E68A}"/>
    <cellStyle name="Обычный 3" xfId="1" xr:uid="{9540ABA4-6F12-4830-B2BF-307CAE3F2ECE}"/>
    <cellStyle name="Стиль 1" xfId="2" xr:uid="{6B5DE2B8-9A07-48BB-86AC-D5FF202C2800}"/>
    <cellStyle name="Style 1" xfId="3" xr:uid="{29ADB95E-B7F6-4D48-A1A0-F973B65925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81106-1F3C-4137-A66B-4A7905DD5FD8}">
  <dimension ref="A1:I10"/>
  <sheetViews>
    <sheetView showGridLines="0" tabSelected="1" zoomScale="53" zoomScaleNormal="53" workbookViewId="0">
      <selection activeCell="H3" sqref="H3"/>
    </sheetView>
  </sheetViews>
  <sheetFormatPr baseColWidth="10" defaultColWidth="8.83203125" defaultRowHeight="21"/>
  <cols>
    <col min="1" max="1" width="12.33203125" style="32" customWidth="1"/>
    <col min="2" max="2" width="94.83203125" style="33" customWidth="1"/>
    <col min="3" max="3" width="8.83203125" style="34"/>
    <col min="4" max="4" width="10.1640625" style="34" customWidth="1"/>
    <col min="5" max="5" width="8.83203125" style="34"/>
    <col min="6" max="6" width="17.5" style="34" customWidth="1"/>
    <col min="7" max="7" width="60" style="35" customWidth="1"/>
    <col min="8" max="8" width="60" style="34" customWidth="1"/>
    <col min="9" max="9" width="93.6640625" style="32" customWidth="1"/>
    <col min="10" max="16384" width="8.83203125" style="32"/>
  </cols>
  <sheetData>
    <row r="1" spans="1:9" s="23" customFormat="1" ht="191" customHeight="1">
      <c r="A1" s="114" t="s">
        <v>79</v>
      </c>
      <c r="B1" s="115"/>
      <c r="C1" s="115"/>
      <c r="D1" s="115"/>
      <c r="E1" s="115"/>
      <c r="F1" s="116"/>
      <c r="G1" s="20" t="s">
        <v>65</v>
      </c>
      <c r="H1" s="21" t="s">
        <v>66</v>
      </c>
      <c r="I1" s="22" t="s">
        <v>67</v>
      </c>
    </row>
    <row r="2" spans="1:9" s="23" customFormat="1" ht="180" customHeight="1">
      <c r="A2" s="117" t="s">
        <v>68</v>
      </c>
      <c r="B2" s="118"/>
      <c r="C2" s="119" t="s">
        <v>69</v>
      </c>
      <c r="D2" s="120"/>
      <c r="E2" s="120"/>
      <c r="F2" s="121"/>
      <c r="G2" s="24">
        <f>Продакшен!F14</f>
        <v>2520000</v>
      </c>
      <c r="H2" s="25" t="s">
        <v>70</v>
      </c>
      <c r="I2" s="26" t="s">
        <v>70</v>
      </c>
    </row>
    <row r="3" spans="1:9" s="23" customFormat="1" ht="91" customHeight="1">
      <c r="A3" s="128" t="s">
        <v>71</v>
      </c>
      <c r="B3" s="27" t="s">
        <v>77</v>
      </c>
      <c r="C3" s="122"/>
      <c r="D3" s="123"/>
      <c r="E3" s="123"/>
      <c r="F3" s="124"/>
      <c r="G3" s="24">
        <f>'Прямое анонсирование школы'!H3</f>
        <v>2000000</v>
      </c>
      <c r="H3" s="25">
        <f>'Прямое анонсирование школы'!G2</f>
        <v>50000</v>
      </c>
      <c r="I3" s="28" t="s">
        <v>72</v>
      </c>
    </row>
    <row r="4" spans="1:9" s="23" customFormat="1" ht="91" customHeight="1">
      <c r="A4" s="129"/>
      <c r="B4" s="27" t="s">
        <v>76</v>
      </c>
      <c r="C4" s="125"/>
      <c r="D4" s="126"/>
      <c r="E4" s="126"/>
      <c r="F4" s="127"/>
      <c r="G4" s="24">
        <f>Натив!F9</f>
        <v>3200000</v>
      </c>
      <c r="H4" s="25">
        <f>Натив!C9</f>
        <v>65100</v>
      </c>
      <c r="I4" s="28" t="s">
        <v>73</v>
      </c>
    </row>
    <row r="5" spans="1:9" s="23" customFormat="1" ht="179" customHeight="1">
      <c r="A5" s="130" t="s">
        <v>74</v>
      </c>
      <c r="B5" s="131"/>
      <c r="C5" s="131"/>
      <c r="D5" s="131"/>
      <c r="E5" s="131"/>
      <c r="F5" s="131"/>
      <c r="G5" s="36">
        <f>G2+G3+G4</f>
        <v>7720000</v>
      </c>
      <c r="H5" s="150">
        <f>SUM(H3:H4)</f>
        <v>115100</v>
      </c>
      <c r="I5" s="137" t="s">
        <v>78</v>
      </c>
    </row>
    <row r="6" spans="1:9" s="23" customFormat="1" ht="70.25" customHeight="1" thickBot="1">
      <c r="A6" s="139" t="s">
        <v>97</v>
      </c>
      <c r="B6" s="140"/>
      <c r="C6" s="140"/>
      <c r="D6" s="140"/>
      <c r="E6" s="140"/>
      <c r="F6" s="140"/>
      <c r="G6" s="141"/>
      <c r="H6" s="151"/>
      <c r="I6" s="138"/>
    </row>
    <row r="7" spans="1:9" s="23" customFormat="1" ht="30.5" customHeight="1" thickBot="1">
      <c r="A7" s="29"/>
      <c r="B7" s="30"/>
      <c r="C7" s="136"/>
      <c r="D7" s="136"/>
      <c r="E7" s="136"/>
      <c r="F7" s="136"/>
      <c r="G7" s="136"/>
      <c r="H7" s="136"/>
      <c r="I7" s="136"/>
    </row>
    <row r="8" spans="1:9" ht="62">
      <c r="A8" s="142" t="s">
        <v>75</v>
      </c>
      <c r="B8" s="143"/>
      <c r="C8" s="143"/>
      <c r="D8" s="143"/>
      <c r="E8" s="144">
        <f>'Прямое анонсирование школы'!J2+Натив!D9</f>
        <v>11696111.11111111</v>
      </c>
      <c r="F8" s="144"/>
      <c r="G8" s="144"/>
      <c r="H8" s="145"/>
      <c r="I8" s="31"/>
    </row>
    <row r="9" spans="1:9" ht="62">
      <c r="A9" s="146" t="s">
        <v>66</v>
      </c>
      <c r="B9" s="147"/>
      <c r="C9" s="147"/>
      <c r="D9" s="147"/>
      <c r="E9" s="148">
        <f>H5</f>
        <v>115100</v>
      </c>
      <c r="F9" s="148"/>
      <c r="G9" s="148"/>
      <c r="H9" s="149"/>
    </row>
    <row r="10" spans="1:9" ht="63" thickBot="1">
      <c r="A10" s="132" t="s">
        <v>98</v>
      </c>
      <c r="B10" s="133"/>
      <c r="C10" s="133"/>
      <c r="D10" s="133"/>
      <c r="E10" s="134">
        <f>G5/E8</f>
        <v>0.66004844915213989</v>
      </c>
      <c r="F10" s="134"/>
      <c r="G10" s="134"/>
      <c r="H10" s="135"/>
    </row>
  </sheetData>
  <mergeCells count="15">
    <mergeCell ref="A10:D10"/>
    <mergeCell ref="E10:H10"/>
    <mergeCell ref="C7:I7"/>
    <mergeCell ref="I5:I6"/>
    <mergeCell ref="A6:G6"/>
    <mergeCell ref="A8:D8"/>
    <mergeCell ref="E8:H8"/>
    <mergeCell ref="A9:D9"/>
    <mergeCell ref="E9:H9"/>
    <mergeCell ref="H5:H6"/>
    <mergeCell ref="A1:F1"/>
    <mergeCell ref="A2:B2"/>
    <mergeCell ref="C2:F4"/>
    <mergeCell ref="A3:A4"/>
    <mergeCell ref="A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"/>
  <sheetViews>
    <sheetView showGridLines="0" zoomScale="26" zoomScaleNormal="46" workbookViewId="0">
      <selection activeCell="F3" sqref="F3"/>
    </sheetView>
  </sheetViews>
  <sheetFormatPr baseColWidth="10" defaultColWidth="8.83203125" defaultRowHeight="37"/>
  <cols>
    <col min="1" max="1" width="61.5" style="7" customWidth="1"/>
    <col min="2" max="2" width="105.1640625" style="8" customWidth="1"/>
    <col min="3" max="3" width="57.83203125" style="8" customWidth="1"/>
    <col min="4" max="5" width="57.83203125" style="9" customWidth="1"/>
    <col min="6" max="6" width="57.83203125" style="10" customWidth="1"/>
    <col min="7" max="7" width="57.83203125" style="1" customWidth="1"/>
    <col min="8" max="8" width="16.83203125" style="1" customWidth="1"/>
    <col min="9" max="9" width="18" style="1" customWidth="1"/>
    <col min="10" max="183" width="8.83203125" style="1"/>
    <col min="184" max="184" width="3.83203125" style="1" customWidth="1"/>
    <col min="185" max="185" width="35.6640625" style="1" customWidth="1"/>
    <col min="186" max="186" width="15.6640625" style="1" customWidth="1"/>
    <col min="187" max="187" width="25.6640625" style="1" customWidth="1"/>
    <col min="188" max="188" width="55.5" style="1" customWidth="1"/>
    <col min="189" max="189" width="20.6640625" style="1" customWidth="1"/>
    <col min="190" max="192" width="12.6640625" style="1" customWidth="1"/>
    <col min="193" max="193" width="15.6640625" style="1" customWidth="1"/>
    <col min="194" max="194" width="12.6640625" style="1" customWidth="1"/>
    <col min="195" max="195" width="20.6640625" style="1" customWidth="1"/>
    <col min="196" max="196" width="12.6640625" style="1" customWidth="1"/>
    <col min="197" max="198" width="20.6640625" style="1" customWidth="1"/>
    <col min="199" max="204" width="15.6640625" style="1" customWidth="1"/>
    <col min="205" max="209" width="11.6640625" style="1" customWidth="1"/>
    <col min="210" max="210" width="19" style="1" bestFit="1" customWidth="1"/>
    <col min="211" max="211" width="21.83203125" style="1" bestFit="1" customWidth="1"/>
    <col min="212" max="212" width="21.33203125" style="1" bestFit="1" customWidth="1"/>
    <col min="213" max="213" width="19.6640625" style="1" bestFit="1" customWidth="1"/>
    <col min="214" max="214" width="21.33203125" style="1" bestFit="1" customWidth="1"/>
    <col min="215" max="215" width="21.6640625" style="1" customWidth="1"/>
    <col min="216" max="216" width="19.5" style="1" bestFit="1" customWidth="1"/>
    <col min="217" max="439" width="8.83203125" style="1"/>
    <col min="440" max="440" width="3.83203125" style="1" customWidth="1"/>
    <col min="441" max="441" width="35.6640625" style="1" customWidth="1"/>
    <col min="442" max="442" width="15.6640625" style="1" customWidth="1"/>
    <col min="443" max="443" width="25.6640625" style="1" customWidth="1"/>
    <col min="444" max="444" width="55.5" style="1" customWidth="1"/>
    <col min="445" max="445" width="20.6640625" style="1" customWidth="1"/>
    <col min="446" max="448" width="12.6640625" style="1" customWidth="1"/>
    <col min="449" max="449" width="15.6640625" style="1" customWidth="1"/>
    <col min="450" max="450" width="12.6640625" style="1" customWidth="1"/>
    <col min="451" max="451" width="20.6640625" style="1" customWidth="1"/>
    <col min="452" max="452" width="12.6640625" style="1" customWidth="1"/>
    <col min="453" max="454" width="20.6640625" style="1" customWidth="1"/>
    <col min="455" max="460" width="15.6640625" style="1" customWidth="1"/>
    <col min="461" max="465" width="11.6640625" style="1" customWidth="1"/>
    <col min="466" max="466" width="19" style="1" bestFit="1" customWidth="1"/>
    <col min="467" max="467" width="21.83203125" style="1" bestFit="1" customWidth="1"/>
    <col min="468" max="468" width="21.33203125" style="1" bestFit="1" customWidth="1"/>
    <col min="469" max="469" width="19.6640625" style="1" bestFit="1" customWidth="1"/>
    <col min="470" max="470" width="21.33203125" style="1" bestFit="1" customWidth="1"/>
    <col min="471" max="471" width="21.6640625" style="1" customWidth="1"/>
    <col min="472" max="472" width="19.5" style="1" bestFit="1" customWidth="1"/>
    <col min="473" max="695" width="8.83203125" style="1"/>
    <col min="696" max="696" width="3.83203125" style="1" customWidth="1"/>
    <col min="697" max="697" width="35.6640625" style="1" customWidth="1"/>
    <col min="698" max="698" width="15.6640625" style="1" customWidth="1"/>
    <col min="699" max="699" width="25.6640625" style="1" customWidth="1"/>
    <col min="700" max="700" width="55.5" style="1" customWidth="1"/>
    <col min="701" max="701" width="20.6640625" style="1" customWidth="1"/>
    <col min="702" max="704" width="12.6640625" style="1" customWidth="1"/>
    <col min="705" max="705" width="15.6640625" style="1" customWidth="1"/>
    <col min="706" max="706" width="12.6640625" style="1" customWidth="1"/>
    <col min="707" max="707" width="20.6640625" style="1" customWidth="1"/>
    <col min="708" max="708" width="12.6640625" style="1" customWidth="1"/>
    <col min="709" max="710" width="20.6640625" style="1" customWidth="1"/>
    <col min="711" max="716" width="15.6640625" style="1" customWidth="1"/>
    <col min="717" max="721" width="11.6640625" style="1" customWidth="1"/>
    <col min="722" max="722" width="19" style="1" bestFit="1" customWidth="1"/>
    <col min="723" max="723" width="21.83203125" style="1" bestFit="1" customWidth="1"/>
    <col min="724" max="724" width="21.33203125" style="1" bestFit="1" customWidth="1"/>
    <col min="725" max="725" width="19.6640625" style="1" bestFit="1" customWidth="1"/>
    <col min="726" max="726" width="21.33203125" style="1" bestFit="1" customWidth="1"/>
    <col min="727" max="727" width="21.6640625" style="1" customWidth="1"/>
    <col min="728" max="728" width="19.5" style="1" bestFit="1" customWidth="1"/>
    <col min="729" max="951" width="8.83203125" style="1"/>
    <col min="952" max="952" width="3.83203125" style="1" customWidth="1"/>
    <col min="953" max="953" width="35.6640625" style="1" customWidth="1"/>
    <col min="954" max="954" width="15.6640625" style="1" customWidth="1"/>
    <col min="955" max="955" width="25.6640625" style="1" customWidth="1"/>
    <col min="956" max="956" width="55.5" style="1" customWidth="1"/>
    <col min="957" max="957" width="20.6640625" style="1" customWidth="1"/>
    <col min="958" max="960" width="12.6640625" style="1" customWidth="1"/>
    <col min="961" max="961" width="15.6640625" style="1" customWidth="1"/>
    <col min="962" max="962" width="12.6640625" style="1" customWidth="1"/>
    <col min="963" max="963" width="20.6640625" style="1" customWidth="1"/>
    <col min="964" max="964" width="12.6640625" style="1" customWidth="1"/>
    <col min="965" max="966" width="20.6640625" style="1" customWidth="1"/>
    <col min="967" max="972" width="15.6640625" style="1" customWidth="1"/>
    <col min="973" max="977" width="11.6640625" style="1" customWidth="1"/>
    <col min="978" max="978" width="19" style="1" bestFit="1" customWidth="1"/>
    <col min="979" max="979" width="21.83203125" style="1" bestFit="1" customWidth="1"/>
    <col min="980" max="980" width="21.33203125" style="1" bestFit="1" customWidth="1"/>
    <col min="981" max="981" width="19.6640625" style="1" bestFit="1" customWidth="1"/>
    <col min="982" max="982" width="21.33203125" style="1" bestFit="1" customWidth="1"/>
    <col min="983" max="983" width="21.6640625" style="1" customWidth="1"/>
    <col min="984" max="984" width="19.5" style="1" bestFit="1" customWidth="1"/>
    <col min="985" max="1207" width="8.83203125" style="1"/>
    <col min="1208" max="1208" width="3.83203125" style="1" customWidth="1"/>
    <col min="1209" max="1209" width="35.6640625" style="1" customWidth="1"/>
    <col min="1210" max="1210" width="15.6640625" style="1" customWidth="1"/>
    <col min="1211" max="1211" width="25.6640625" style="1" customWidth="1"/>
    <col min="1212" max="1212" width="55.5" style="1" customWidth="1"/>
    <col min="1213" max="1213" width="20.6640625" style="1" customWidth="1"/>
    <col min="1214" max="1216" width="12.6640625" style="1" customWidth="1"/>
    <col min="1217" max="1217" width="15.6640625" style="1" customWidth="1"/>
    <col min="1218" max="1218" width="12.6640625" style="1" customWidth="1"/>
    <col min="1219" max="1219" width="20.6640625" style="1" customWidth="1"/>
    <col min="1220" max="1220" width="12.6640625" style="1" customWidth="1"/>
    <col min="1221" max="1222" width="20.6640625" style="1" customWidth="1"/>
    <col min="1223" max="1228" width="15.6640625" style="1" customWidth="1"/>
    <col min="1229" max="1233" width="11.6640625" style="1" customWidth="1"/>
    <col min="1234" max="1234" width="19" style="1" bestFit="1" customWidth="1"/>
    <col min="1235" max="1235" width="21.83203125" style="1" bestFit="1" customWidth="1"/>
    <col min="1236" max="1236" width="21.33203125" style="1" bestFit="1" customWidth="1"/>
    <col min="1237" max="1237" width="19.6640625" style="1" bestFit="1" customWidth="1"/>
    <col min="1238" max="1238" width="21.33203125" style="1" bestFit="1" customWidth="1"/>
    <col min="1239" max="1239" width="21.6640625" style="1" customWidth="1"/>
    <col min="1240" max="1240" width="19.5" style="1" bestFit="1" customWidth="1"/>
    <col min="1241" max="1463" width="8.83203125" style="1"/>
    <col min="1464" max="1464" width="3.83203125" style="1" customWidth="1"/>
    <col min="1465" max="1465" width="35.6640625" style="1" customWidth="1"/>
    <col min="1466" max="1466" width="15.6640625" style="1" customWidth="1"/>
    <col min="1467" max="1467" width="25.6640625" style="1" customWidth="1"/>
    <col min="1468" max="1468" width="55.5" style="1" customWidth="1"/>
    <col min="1469" max="1469" width="20.6640625" style="1" customWidth="1"/>
    <col min="1470" max="1472" width="12.6640625" style="1" customWidth="1"/>
    <col min="1473" max="1473" width="15.6640625" style="1" customWidth="1"/>
    <col min="1474" max="1474" width="12.6640625" style="1" customWidth="1"/>
    <col min="1475" max="1475" width="20.6640625" style="1" customWidth="1"/>
    <col min="1476" max="1476" width="12.6640625" style="1" customWidth="1"/>
    <col min="1477" max="1478" width="20.6640625" style="1" customWidth="1"/>
    <col min="1479" max="1484" width="15.6640625" style="1" customWidth="1"/>
    <col min="1485" max="1489" width="11.6640625" style="1" customWidth="1"/>
    <col min="1490" max="1490" width="19" style="1" bestFit="1" customWidth="1"/>
    <col min="1491" max="1491" width="21.83203125" style="1" bestFit="1" customWidth="1"/>
    <col min="1492" max="1492" width="21.33203125" style="1" bestFit="1" customWidth="1"/>
    <col min="1493" max="1493" width="19.6640625" style="1" bestFit="1" customWidth="1"/>
    <col min="1494" max="1494" width="21.33203125" style="1" bestFit="1" customWidth="1"/>
    <col min="1495" max="1495" width="21.6640625" style="1" customWidth="1"/>
    <col min="1496" max="1496" width="19.5" style="1" bestFit="1" customWidth="1"/>
    <col min="1497" max="1719" width="8.83203125" style="1"/>
    <col min="1720" max="1720" width="3.83203125" style="1" customWidth="1"/>
    <col min="1721" max="1721" width="35.6640625" style="1" customWidth="1"/>
    <col min="1722" max="1722" width="15.6640625" style="1" customWidth="1"/>
    <col min="1723" max="1723" width="25.6640625" style="1" customWidth="1"/>
    <col min="1724" max="1724" width="55.5" style="1" customWidth="1"/>
    <col min="1725" max="1725" width="20.6640625" style="1" customWidth="1"/>
    <col min="1726" max="1728" width="12.6640625" style="1" customWidth="1"/>
    <col min="1729" max="1729" width="15.6640625" style="1" customWidth="1"/>
    <col min="1730" max="1730" width="12.6640625" style="1" customWidth="1"/>
    <col min="1731" max="1731" width="20.6640625" style="1" customWidth="1"/>
    <col min="1732" max="1732" width="12.6640625" style="1" customWidth="1"/>
    <col min="1733" max="1734" width="20.6640625" style="1" customWidth="1"/>
    <col min="1735" max="1740" width="15.6640625" style="1" customWidth="1"/>
    <col min="1741" max="1745" width="11.6640625" style="1" customWidth="1"/>
    <col min="1746" max="1746" width="19" style="1" bestFit="1" customWidth="1"/>
    <col min="1747" max="1747" width="21.83203125" style="1" bestFit="1" customWidth="1"/>
    <col min="1748" max="1748" width="21.33203125" style="1" bestFit="1" customWidth="1"/>
    <col min="1749" max="1749" width="19.6640625" style="1" bestFit="1" customWidth="1"/>
    <col min="1750" max="1750" width="21.33203125" style="1" bestFit="1" customWidth="1"/>
    <col min="1751" max="1751" width="21.6640625" style="1" customWidth="1"/>
    <col min="1752" max="1752" width="19.5" style="1" bestFit="1" customWidth="1"/>
    <col min="1753" max="1975" width="8.83203125" style="1"/>
    <col min="1976" max="1976" width="3.83203125" style="1" customWidth="1"/>
    <col min="1977" max="1977" width="35.6640625" style="1" customWidth="1"/>
    <col min="1978" max="1978" width="15.6640625" style="1" customWidth="1"/>
    <col min="1979" max="1979" width="25.6640625" style="1" customWidth="1"/>
    <col min="1980" max="1980" width="55.5" style="1" customWidth="1"/>
    <col min="1981" max="1981" width="20.6640625" style="1" customWidth="1"/>
    <col min="1982" max="1984" width="12.6640625" style="1" customWidth="1"/>
    <col min="1985" max="1985" width="15.6640625" style="1" customWidth="1"/>
    <col min="1986" max="1986" width="12.6640625" style="1" customWidth="1"/>
    <col min="1987" max="1987" width="20.6640625" style="1" customWidth="1"/>
    <col min="1988" max="1988" width="12.6640625" style="1" customWidth="1"/>
    <col min="1989" max="1990" width="20.6640625" style="1" customWidth="1"/>
    <col min="1991" max="1996" width="15.6640625" style="1" customWidth="1"/>
    <col min="1997" max="2001" width="11.6640625" style="1" customWidth="1"/>
    <col min="2002" max="2002" width="19" style="1" bestFit="1" customWidth="1"/>
    <col min="2003" max="2003" width="21.83203125" style="1" bestFit="1" customWidth="1"/>
    <col min="2004" max="2004" width="21.33203125" style="1" bestFit="1" customWidth="1"/>
    <col min="2005" max="2005" width="19.6640625" style="1" bestFit="1" customWidth="1"/>
    <col min="2006" max="2006" width="21.33203125" style="1" bestFit="1" customWidth="1"/>
    <col min="2007" max="2007" width="21.6640625" style="1" customWidth="1"/>
    <col min="2008" max="2008" width="19.5" style="1" bestFit="1" customWidth="1"/>
    <col min="2009" max="2231" width="8.83203125" style="1"/>
    <col min="2232" max="2232" width="3.83203125" style="1" customWidth="1"/>
    <col min="2233" max="2233" width="35.6640625" style="1" customWidth="1"/>
    <col min="2234" max="2234" width="15.6640625" style="1" customWidth="1"/>
    <col min="2235" max="2235" width="25.6640625" style="1" customWidth="1"/>
    <col min="2236" max="2236" width="55.5" style="1" customWidth="1"/>
    <col min="2237" max="2237" width="20.6640625" style="1" customWidth="1"/>
    <col min="2238" max="2240" width="12.6640625" style="1" customWidth="1"/>
    <col min="2241" max="2241" width="15.6640625" style="1" customWidth="1"/>
    <col min="2242" max="2242" width="12.6640625" style="1" customWidth="1"/>
    <col min="2243" max="2243" width="20.6640625" style="1" customWidth="1"/>
    <col min="2244" max="2244" width="12.6640625" style="1" customWidth="1"/>
    <col min="2245" max="2246" width="20.6640625" style="1" customWidth="1"/>
    <col min="2247" max="2252" width="15.6640625" style="1" customWidth="1"/>
    <col min="2253" max="2257" width="11.6640625" style="1" customWidth="1"/>
    <col min="2258" max="2258" width="19" style="1" bestFit="1" customWidth="1"/>
    <col min="2259" max="2259" width="21.83203125" style="1" bestFit="1" customWidth="1"/>
    <col min="2260" max="2260" width="21.33203125" style="1" bestFit="1" customWidth="1"/>
    <col min="2261" max="2261" width="19.6640625" style="1" bestFit="1" customWidth="1"/>
    <col min="2262" max="2262" width="21.33203125" style="1" bestFit="1" customWidth="1"/>
    <col min="2263" max="2263" width="21.6640625" style="1" customWidth="1"/>
    <col min="2264" max="2264" width="19.5" style="1" bestFit="1" customWidth="1"/>
    <col min="2265" max="2487" width="8.83203125" style="1"/>
    <col min="2488" max="2488" width="3.83203125" style="1" customWidth="1"/>
    <col min="2489" max="2489" width="35.6640625" style="1" customWidth="1"/>
    <col min="2490" max="2490" width="15.6640625" style="1" customWidth="1"/>
    <col min="2491" max="2491" width="25.6640625" style="1" customWidth="1"/>
    <col min="2492" max="2492" width="55.5" style="1" customWidth="1"/>
    <col min="2493" max="2493" width="20.6640625" style="1" customWidth="1"/>
    <col min="2494" max="2496" width="12.6640625" style="1" customWidth="1"/>
    <col min="2497" max="2497" width="15.6640625" style="1" customWidth="1"/>
    <col min="2498" max="2498" width="12.6640625" style="1" customWidth="1"/>
    <col min="2499" max="2499" width="20.6640625" style="1" customWidth="1"/>
    <col min="2500" max="2500" width="12.6640625" style="1" customWidth="1"/>
    <col min="2501" max="2502" width="20.6640625" style="1" customWidth="1"/>
    <col min="2503" max="2508" width="15.6640625" style="1" customWidth="1"/>
    <col min="2509" max="2513" width="11.6640625" style="1" customWidth="1"/>
    <col min="2514" max="2514" width="19" style="1" bestFit="1" customWidth="1"/>
    <col min="2515" max="2515" width="21.83203125" style="1" bestFit="1" customWidth="1"/>
    <col min="2516" max="2516" width="21.33203125" style="1" bestFit="1" customWidth="1"/>
    <col min="2517" max="2517" width="19.6640625" style="1" bestFit="1" customWidth="1"/>
    <col min="2518" max="2518" width="21.33203125" style="1" bestFit="1" customWidth="1"/>
    <col min="2519" max="2519" width="21.6640625" style="1" customWidth="1"/>
    <col min="2520" max="2520" width="19.5" style="1" bestFit="1" customWidth="1"/>
    <col min="2521" max="2743" width="8.83203125" style="1"/>
    <col min="2744" max="2744" width="3.83203125" style="1" customWidth="1"/>
    <col min="2745" max="2745" width="35.6640625" style="1" customWidth="1"/>
    <col min="2746" max="2746" width="15.6640625" style="1" customWidth="1"/>
    <col min="2747" max="2747" width="25.6640625" style="1" customWidth="1"/>
    <col min="2748" max="2748" width="55.5" style="1" customWidth="1"/>
    <col min="2749" max="2749" width="20.6640625" style="1" customWidth="1"/>
    <col min="2750" max="2752" width="12.6640625" style="1" customWidth="1"/>
    <col min="2753" max="2753" width="15.6640625" style="1" customWidth="1"/>
    <col min="2754" max="2754" width="12.6640625" style="1" customWidth="1"/>
    <col min="2755" max="2755" width="20.6640625" style="1" customWidth="1"/>
    <col min="2756" max="2756" width="12.6640625" style="1" customWidth="1"/>
    <col min="2757" max="2758" width="20.6640625" style="1" customWidth="1"/>
    <col min="2759" max="2764" width="15.6640625" style="1" customWidth="1"/>
    <col min="2765" max="2769" width="11.6640625" style="1" customWidth="1"/>
    <col min="2770" max="2770" width="19" style="1" bestFit="1" customWidth="1"/>
    <col min="2771" max="2771" width="21.83203125" style="1" bestFit="1" customWidth="1"/>
    <col min="2772" max="2772" width="21.33203125" style="1" bestFit="1" customWidth="1"/>
    <col min="2773" max="2773" width="19.6640625" style="1" bestFit="1" customWidth="1"/>
    <col min="2774" max="2774" width="21.33203125" style="1" bestFit="1" customWidth="1"/>
    <col min="2775" max="2775" width="21.6640625" style="1" customWidth="1"/>
    <col min="2776" max="2776" width="19.5" style="1" bestFit="1" customWidth="1"/>
    <col min="2777" max="2999" width="8.83203125" style="1"/>
    <col min="3000" max="3000" width="3.83203125" style="1" customWidth="1"/>
    <col min="3001" max="3001" width="35.6640625" style="1" customWidth="1"/>
    <col min="3002" max="3002" width="15.6640625" style="1" customWidth="1"/>
    <col min="3003" max="3003" width="25.6640625" style="1" customWidth="1"/>
    <col min="3004" max="3004" width="55.5" style="1" customWidth="1"/>
    <col min="3005" max="3005" width="20.6640625" style="1" customWidth="1"/>
    <col min="3006" max="3008" width="12.6640625" style="1" customWidth="1"/>
    <col min="3009" max="3009" width="15.6640625" style="1" customWidth="1"/>
    <col min="3010" max="3010" width="12.6640625" style="1" customWidth="1"/>
    <col min="3011" max="3011" width="20.6640625" style="1" customWidth="1"/>
    <col min="3012" max="3012" width="12.6640625" style="1" customWidth="1"/>
    <col min="3013" max="3014" width="20.6640625" style="1" customWidth="1"/>
    <col min="3015" max="3020" width="15.6640625" style="1" customWidth="1"/>
    <col min="3021" max="3025" width="11.6640625" style="1" customWidth="1"/>
    <col min="3026" max="3026" width="19" style="1" bestFit="1" customWidth="1"/>
    <col min="3027" max="3027" width="21.83203125" style="1" bestFit="1" customWidth="1"/>
    <col min="3028" max="3028" width="21.33203125" style="1" bestFit="1" customWidth="1"/>
    <col min="3029" max="3029" width="19.6640625" style="1" bestFit="1" customWidth="1"/>
    <col min="3030" max="3030" width="21.33203125" style="1" bestFit="1" customWidth="1"/>
    <col min="3031" max="3031" width="21.6640625" style="1" customWidth="1"/>
    <col min="3032" max="3032" width="19.5" style="1" bestFit="1" customWidth="1"/>
    <col min="3033" max="3255" width="8.83203125" style="1"/>
    <col min="3256" max="3256" width="3.83203125" style="1" customWidth="1"/>
    <col min="3257" max="3257" width="35.6640625" style="1" customWidth="1"/>
    <col min="3258" max="3258" width="15.6640625" style="1" customWidth="1"/>
    <col min="3259" max="3259" width="25.6640625" style="1" customWidth="1"/>
    <col min="3260" max="3260" width="55.5" style="1" customWidth="1"/>
    <col min="3261" max="3261" width="20.6640625" style="1" customWidth="1"/>
    <col min="3262" max="3264" width="12.6640625" style="1" customWidth="1"/>
    <col min="3265" max="3265" width="15.6640625" style="1" customWidth="1"/>
    <col min="3266" max="3266" width="12.6640625" style="1" customWidth="1"/>
    <col min="3267" max="3267" width="20.6640625" style="1" customWidth="1"/>
    <col min="3268" max="3268" width="12.6640625" style="1" customWidth="1"/>
    <col min="3269" max="3270" width="20.6640625" style="1" customWidth="1"/>
    <col min="3271" max="3276" width="15.6640625" style="1" customWidth="1"/>
    <col min="3277" max="3281" width="11.6640625" style="1" customWidth="1"/>
    <col min="3282" max="3282" width="19" style="1" bestFit="1" customWidth="1"/>
    <col min="3283" max="3283" width="21.83203125" style="1" bestFit="1" customWidth="1"/>
    <col min="3284" max="3284" width="21.33203125" style="1" bestFit="1" customWidth="1"/>
    <col min="3285" max="3285" width="19.6640625" style="1" bestFit="1" customWidth="1"/>
    <col min="3286" max="3286" width="21.33203125" style="1" bestFit="1" customWidth="1"/>
    <col min="3287" max="3287" width="21.6640625" style="1" customWidth="1"/>
    <col min="3288" max="3288" width="19.5" style="1" bestFit="1" customWidth="1"/>
    <col min="3289" max="3511" width="8.83203125" style="1"/>
    <col min="3512" max="3512" width="3.83203125" style="1" customWidth="1"/>
    <col min="3513" max="3513" width="35.6640625" style="1" customWidth="1"/>
    <col min="3514" max="3514" width="15.6640625" style="1" customWidth="1"/>
    <col min="3515" max="3515" width="25.6640625" style="1" customWidth="1"/>
    <col min="3516" max="3516" width="55.5" style="1" customWidth="1"/>
    <col min="3517" max="3517" width="20.6640625" style="1" customWidth="1"/>
    <col min="3518" max="3520" width="12.6640625" style="1" customWidth="1"/>
    <col min="3521" max="3521" width="15.6640625" style="1" customWidth="1"/>
    <col min="3522" max="3522" width="12.6640625" style="1" customWidth="1"/>
    <col min="3523" max="3523" width="20.6640625" style="1" customWidth="1"/>
    <col min="3524" max="3524" width="12.6640625" style="1" customWidth="1"/>
    <col min="3525" max="3526" width="20.6640625" style="1" customWidth="1"/>
    <col min="3527" max="3532" width="15.6640625" style="1" customWidth="1"/>
    <col min="3533" max="3537" width="11.6640625" style="1" customWidth="1"/>
    <col min="3538" max="3538" width="19" style="1" bestFit="1" customWidth="1"/>
    <col min="3539" max="3539" width="21.83203125" style="1" bestFit="1" customWidth="1"/>
    <col min="3540" max="3540" width="21.33203125" style="1" bestFit="1" customWidth="1"/>
    <col min="3541" max="3541" width="19.6640625" style="1" bestFit="1" customWidth="1"/>
    <col min="3542" max="3542" width="21.33203125" style="1" bestFit="1" customWidth="1"/>
    <col min="3543" max="3543" width="21.6640625" style="1" customWidth="1"/>
    <col min="3544" max="3544" width="19.5" style="1" bestFit="1" customWidth="1"/>
    <col min="3545" max="3767" width="8.83203125" style="1"/>
    <col min="3768" max="3768" width="3.83203125" style="1" customWidth="1"/>
    <col min="3769" max="3769" width="35.6640625" style="1" customWidth="1"/>
    <col min="3770" max="3770" width="15.6640625" style="1" customWidth="1"/>
    <col min="3771" max="3771" width="25.6640625" style="1" customWidth="1"/>
    <col min="3772" max="3772" width="55.5" style="1" customWidth="1"/>
    <col min="3773" max="3773" width="20.6640625" style="1" customWidth="1"/>
    <col min="3774" max="3776" width="12.6640625" style="1" customWidth="1"/>
    <col min="3777" max="3777" width="15.6640625" style="1" customWidth="1"/>
    <col min="3778" max="3778" width="12.6640625" style="1" customWidth="1"/>
    <col min="3779" max="3779" width="20.6640625" style="1" customWidth="1"/>
    <col min="3780" max="3780" width="12.6640625" style="1" customWidth="1"/>
    <col min="3781" max="3782" width="20.6640625" style="1" customWidth="1"/>
    <col min="3783" max="3788" width="15.6640625" style="1" customWidth="1"/>
    <col min="3789" max="3793" width="11.6640625" style="1" customWidth="1"/>
    <col min="3794" max="3794" width="19" style="1" bestFit="1" customWidth="1"/>
    <col min="3795" max="3795" width="21.83203125" style="1" bestFit="1" customWidth="1"/>
    <col min="3796" max="3796" width="21.33203125" style="1" bestFit="1" customWidth="1"/>
    <col min="3797" max="3797" width="19.6640625" style="1" bestFit="1" customWidth="1"/>
    <col min="3798" max="3798" width="21.33203125" style="1" bestFit="1" customWidth="1"/>
    <col min="3799" max="3799" width="21.6640625" style="1" customWidth="1"/>
    <col min="3800" max="3800" width="19.5" style="1" bestFit="1" customWidth="1"/>
    <col min="3801" max="4023" width="8.83203125" style="1"/>
    <col min="4024" max="4024" width="3.83203125" style="1" customWidth="1"/>
    <col min="4025" max="4025" width="35.6640625" style="1" customWidth="1"/>
    <col min="4026" max="4026" width="15.6640625" style="1" customWidth="1"/>
    <col min="4027" max="4027" width="25.6640625" style="1" customWidth="1"/>
    <col min="4028" max="4028" width="55.5" style="1" customWidth="1"/>
    <col min="4029" max="4029" width="20.6640625" style="1" customWidth="1"/>
    <col min="4030" max="4032" width="12.6640625" style="1" customWidth="1"/>
    <col min="4033" max="4033" width="15.6640625" style="1" customWidth="1"/>
    <col min="4034" max="4034" width="12.6640625" style="1" customWidth="1"/>
    <col min="4035" max="4035" width="20.6640625" style="1" customWidth="1"/>
    <col min="4036" max="4036" width="12.6640625" style="1" customWidth="1"/>
    <col min="4037" max="4038" width="20.6640625" style="1" customWidth="1"/>
    <col min="4039" max="4044" width="15.6640625" style="1" customWidth="1"/>
    <col min="4045" max="4049" width="11.6640625" style="1" customWidth="1"/>
    <col min="4050" max="4050" width="19" style="1" bestFit="1" customWidth="1"/>
    <col min="4051" max="4051" width="21.83203125" style="1" bestFit="1" customWidth="1"/>
    <col min="4052" max="4052" width="21.33203125" style="1" bestFit="1" customWidth="1"/>
    <col min="4053" max="4053" width="19.6640625" style="1" bestFit="1" customWidth="1"/>
    <col min="4054" max="4054" width="21.33203125" style="1" bestFit="1" customWidth="1"/>
    <col min="4055" max="4055" width="21.6640625" style="1" customWidth="1"/>
    <col min="4056" max="4056" width="19.5" style="1" bestFit="1" customWidth="1"/>
    <col min="4057" max="4279" width="8.83203125" style="1"/>
    <col min="4280" max="4280" width="3.83203125" style="1" customWidth="1"/>
    <col min="4281" max="4281" width="35.6640625" style="1" customWidth="1"/>
    <col min="4282" max="4282" width="15.6640625" style="1" customWidth="1"/>
    <col min="4283" max="4283" width="25.6640625" style="1" customWidth="1"/>
    <col min="4284" max="4284" width="55.5" style="1" customWidth="1"/>
    <col min="4285" max="4285" width="20.6640625" style="1" customWidth="1"/>
    <col min="4286" max="4288" width="12.6640625" style="1" customWidth="1"/>
    <col min="4289" max="4289" width="15.6640625" style="1" customWidth="1"/>
    <col min="4290" max="4290" width="12.6640625" style="1" customWidth="1"/>
    <col min="4291" max="4291" width="20.6640625" style="1" customWidth="1"/>
    <col min="4292" max="4292" width="12.6640625" style="1" customWidth="1"/>
    <col min="4293" max="4294" width="20.6640625" style="1" customWidth="1"/>
    <col min="4295" max="4300" width="15.6640625" style="1" customWidth="1"/>
    <col min="4301" max="4305" width="11.6640625" style="1" customWidth="1"/>
    <col min="4306" max="4306" width="19" style="1" bestFit="1" customWidth="1"/>
    <col min="4307" max="4307" width="21.83203125" style="1" bestFit="1" customWidth="1"/>
    <col min="4308" max="4308" width="21.33203125" style="1" bestFit="1" customWidth="1"/>
    <col min="4309" max="4309" width="19.6640625" style="1" bestFit="1" customWidth="1"/>
    <col min="4310" max="4310" width="21.33203125" style="1" bestFit="1" customWidth="1"/>
    <col min="4311" max="4311" width="21.6640625" style="1" customWidth="1"/>
    <col min="4312" max="4312" width="19.5" style="1" bestFit="1" customWidth="1"/>
    <col min="4313" max="4535" width="8.83203125" style="1"/>
    <col min="4536" max="4536" width="3.83203125" style="1" customWidth="1"/>
    <col min="4537" max="4537" width="35.6640625" style="1" customWidth="1"/>
    <col min="4538" max="4538" width="15.6640625" style="1" customWidth="1"/>
    <col min="4539" max="4539" width="25.6640625" style="1" customWidth="1"/>
    <col min="4540" max="4540" width="55.5" style="1" customWidth="1"/>
    <col min="4541" max="4541" width="20.6640625" style="1" customWidth="1"/>
    <col min="4542" max="4544" width="12.6640625" style="1" customWidth="1"/>
    <col min="4545" max="4545" width="15.6640625" style="1" customWidth="1"/>
    <col min="4546" max="4546" width="12.6640625" style="1" customWidth="1"/>
    <col min="4547" max="4547" width="20.6640625" style="1" customWidth="1"/>
    <col min="4548" max="4548" width="12.6640625" style="1" customWidth="1"/>
    <col min="4549" max="4550" width="20.6640625" style="1" customWidth="1"/>
    <col min="4551" max="4556" width="15.6640625" style="1" customWidth="1"/>
    <col min="4557" max="4561" width="11.6640625" style="1" customWidth="1"/>
    <col min="4562" max="4562" width="19" style="1" bestFit="1" customWidth="1"/>
    <col min="4563" max="4563" width="21.83203125" style="1" bestFit="1" customWidth="1"/>
    <col min="4564" max="4564" width="21.33203125" style="1" bestFit="1" customWidth="1"/>
    <col min="4565" max="4565" width="19.6640625" style="1" bestFit="1" customWidth="1"/>
    <col min="4566" max="4566" width="21.33203125" style="1" bestFit="1" customWidth="1"/>
    <col min="4567" max="4567" width="21.6640625" style="1" customWidth="1"/>
    <col min="4568" max="4568" width="19.5" style="1" bestFit="1" customWidth="1"/>
    <col min="4569" max="4791" width="8.83203125" style="1"/>
    <col min="4792" max="4792" width="3.83203125" style="1" customWidth="1"/>
    <col min="4793" max="4793" width="35.6640625" style="1" customWidth="1"/>
    <col min="4794" max="4794" width="15.6640625" style="1" customWidth="1"/>
    <col min="4795" max="4795" width="25.6640625" style="1" customWidth="1"/>
    <col min="4796" max="4796" width="55.5" style="1" customWidth="1"/>
    <col min="4797" max="4797" width="20.6640625" style="1" customWidth="1"/>
    <col min="4798" max="4800" width="12.6640625" style="1" customWidth="1"/>
    <col min="4801" max="4801" width="15.6640625" style="1" customWidth="1"/>
    <col min="4802" max="4802" width="12.6640625" style="1" customWidth="1"/>
    <col min="4803" max="4803" width="20.6640625" style="1" customWidth="1"/>
    <col min="4804" max="4804" width="12.6640625" style="1" customWidth="1"/>
    <col min="4805" max="4806" width="20.6640625" style="1" customWidth="1"/>
    <col min="4807" max="4812" width="15.6640625" style="1" customWidth="1"/>
    <col min="4813" max="4817" width="11.6640625" style="1" customWidth="1"/>
    <col min="4818" max="4818" width="19" style="1" bestFit="1" customWidth="1"/>
    <col min="4819" max="4819" width="21.83203125" style="1" bestFit="1" customWidth="1"/>
    <col min="4820" max="4820" width="21.33203125" style="1" bestFit="1" customWidth="1"/>
    <col min="4821" max="4821" width="19.6640625" style="1" bestFit="1" customWidth="1"/>
    <col min="4822" max="4822" width="21.33203125" style="1" bestFit="1" customWidth="1"/>
    <col min="4823" max="4823" width="21.6640625" style="1" customWidth="1"/>
    <col min="4824" max="4824" width="19.5" style="1" bestFit="1" customWidth="1"/>
    <col min="4825" max="5047" width="8.83203125" style="1"/>
    <col min="5048" max="5048" width="3.83203125" style="1" customWidth="1"/>
    <col min="5049" max="5049" width="35.6640625" style="1" customWidth="1"/>
    <col min="5050" max="5050" width="15.6640625" style="1" customWidth="1"/>
    <col min="5051" max="5051" width="25.6640625" style="1" customWidth="1"/>
    <col min="5052" max="5052" width="55.5" style="1" customWidth="1"/>
    <col min="5053" max="5053" width="20.6640625" style="1" customWidth="1"/>
    <col min="5054" max="5056" width="12.6640625" style="1" customWidth="1"/>
    <col min="5057" max="5057" width="15.6640625" style="1" customWidth="1"/>
    <col min="5058" max="5058" width="12.6640625" style="1" customWidth="1"/>
    <col min="5059" max="5059" width="20.6640625" style="1" customWidth="1"/>
    <col min="5060" max="5060" width="12.6640625" style="1" customWidth="1"/>
    <col min="5061" max="5062" width="20.6640625" style="1" customWidth="1"/>
    <col min="5063" max="5068" width="15.6640625" style="1" customWidth="1"/>
    <col min="5069" max="5073" width="11.6640625" style="1" customWidth="1"/>
    <col min="5074" max="5074" width="19" style="1" bestFit="1" customWidth="1"/>
    <col min="5075" max="5075" width="21.83203125" style="1" bestFit="1" customWidth="1"/>
    <col min="5076" max="5076" width="21.33203125" style="1" bestFit="1" customWidth="1"/>
    <col min="5077" max="5077" width="19.6640625" style="1" bestFit="1" customWidth="1"/>
    <col min="5078" max="5078" width="21.33203125" style="1" bestFit="1" customWidth="1"/>
    <col min="5079" max="5079" width="21.6640625" style="1" customWidth="1"/>
    <col min="5080" max="5080" width="19.5" style="1" bestFit="1" customWidth="1"/>
    <col min="5081" max="5303" width="8.83203125" style="1"/>
    <col min="5304" max="5304" width="3.83203125" style="1" customWidth="1"/>
    <col min="5305" max="5305" width="35.6640625" style="1" customWidth="1"/>
    <col min="5306" max="5306" width="15.6640625" style="1" customWidth="1"/>
    <col min="5307" max="5307" width="25.6640625" style="1" customWidth="1"/>
    <col min="5308" max="5308" width="55.5" style="1" customWidth="1"/>
    <col min="5309" max="5309" width="20.6640625" style="1" customWidth="1"/>
    <col min="5310" max="5312" width="12.6640625" style="1" customWidth="1"/>
    <col min="5313" max="5313" width="15.6640625" style="1" customWidth="1"/>
    <col min="5314" max="5314" width="12.6640625" style="1" customWidth="1"/>
    <col min="5315" max="5315" width="20.6640625" style="1" customWidth="1"/>
    <col min="5316" max="5316" width="12.6640625" style="1" customWidth="1"/>
    <col min="5317" max="5318" width="20.6640625" style="1" customWidth="1"/>
    <col min="5319" max="5324" width="15.6640625" style="1" customWidth="1"/>
    <col min="5325" max="5329" width="11.6640625" style="1" customWidth="1"/>
    <col min="5330" max="5330" width="19" style="1" bestFit="1" customWidth="1"/>
    <col min="5331" max="5331" width="21.83203125" style="1" bestFit="1" customWidth="1"/>
    <col min="5332" max="5332" width="21.33203125" style="1" bestFit="1" customWidth="1"/>
    <col min="5333" max="5333" width="19.6640625" style="1" bestFit="1" customWidth="1"/>
    <col min="5334" max="5334" width="21.33203125" style="1" bestFit="1" customWidth="1"/>
    <col min="5335" max="5335" width="21.6640625" style="1" customWidth="1"/>
    <col min="5336" max="5336" width="19.5" style="1" bestFit="1" customWidth="1"/>
    <col min="5337" max="5559" width="8.83203125" style="1"/>
    <col min="5560" max="5560" width="3.83203125" style="1" customWidth="1"/>
    <col min="5561" max="5561" width="35.6640625" style="1" customWidth="1"/>
    <col min="5562" max="5562" width="15.6640625" style="1" customWidth="1"/>
    <col min="5563" max="5563" width="25.6640625" style="1" customWidth="1"/>
    <col min="5564" max="5564" width="55.5" style="1" customWidth="1"/>
    <col min="5565" max="5565" width="20.6640625" style="1" customWidth="1"/>
    <col min="5566" max="5568" width="12.6640625" style="1" customWidth="1"/>
    <col min="5569" max="5569" width="15.6640625" style="1" customWidth="1"/>
    <col min="5570" max="5570" width="12.6640625" style="1" customWidth="1"/>
    <col min="5571" max="5571" width="20.6640625" style="1" customWidth="1"/>
    <col min="5572" max="5572" width="12.6640625" style="1" customWidth="1"/>
    <col min="5573" max="5574" width="20.6640625" style="1" customWidth="1"/>
    <col min="5575" max="5580" width="15.6640625" style="1" customWidth="1"/>
    <col min="5581" max="5585" width="11.6640625" style="1" customWidth="1"/>
    <col min="5586" max="5586" width="19" style="1" bestFit="1" customWidth="1"/>
    <col min="5587" max="5587" width="21.83203125" style="1" bestFit="1" customWidth="1"/>
    <col min="5588" max="5588" width="21.33203125" style="1" bestFit="1" customWidth="1"/>
    <col min="5589" max="5589" width="19.6640625" style="1" bestFit="1" customWidth="1"/>
    <col min="5590" max="5590" width="21.33203125" style="1" bestFit="1" customWidth="1"/>
    <col min="5591" max="5591" width="21.6640625" style="1" customWidth="1"/>
    <col min="5592" max="5592" width="19.5" style="1" bestFit="1" customWidth="1"/>
    <col min="5593" max="5815" width="8.83203125" style="1"/>
    <col min="5816" max="5816" width="3.83203125" style="1" customWidth="1"/>
    <col min="5817" max="5817" width="35.6640625" style="1" customWidth="1"/>
    <col min="5818" max="5818" width="15.6640625" style="1" customWidth="1"/>
    <col min="5819" max="5819" width="25.6640625" style="1" customWidth="1"/>
    <col min="5820" max="5820" width="55.5" style="1" customWidth="1"/>
    <col min="5821" max="5821" width="20.6640625" style="1" customWidth="1"/>
    <col min="5822" max="5824" width="12.6640625" style="1" customWidth="1"/>
    <col min="5825" max="5825" width="15.6640625" style="1" customWidth="1"/>
    <col min="5826" max="5826" width="12.6640625" style="1" customWidth="1"/>
    <col min="5827" max="5827" width="20.6640625" style="1" customWidth="1"/>
    <col min="5828" max="5828" width="12.6640625" style="1" customWidth="1"/>
    <col min="5829" max="5830" width="20.6640625" style="1" customWidth="1"/>
    <col min="5831" max="5836" width="15.6640625" style="1" customWidth="1"/>
    <col min="5837" max="5841" width="11.6640625" style="1" customWidth="1"/>
    <col min="5842" max="5842" width="19" style="1" bestFit="1" customWidth="1"/>
    <col min="5843" max="5843" width="21.83203125" style="1" bestFit="1" customWidth="1"/>
    <col min="5844" max="5844" width="21.33203125" style="1" bestFit="1" customWidth="1"/>
    <col min="5845" max="5845" width="19.6640625" style="1" bestFit="1" customWidth="1"/>
    <col min="5846" max="5846" width="21.33203125" style="1" bestFit="1" customWidth="1"/>
    <col min="5847" max="5847" width="21.6640625" style="1" customWidth="1"/>
    <col min="5848" max="5848" width="19.5" style="1" bestFit="1" customWidth="1"/>
    <col min="5849" max="6071" width="8.83203125" style="1"/>
    <col min="6072" max="6072" width="3.83203125" style="1" customWidth="1"/>
    <col min="6073" max="6073" width="35.6640625" style="1" customWidth="1"/>
    <col min="6074" max="6074" width="15.6640625" style="1" customWidth="1"/>
    <col min="6075" max="6075" width="25.6640625" style="1" customWidth="1"/>
    <col min="6076" max="6076" width="55.5" style="1" customWidth="1"/>
    <col min="6077" max="6077" width="20.6640625" style="1" customWidth="1"/>
    <col min="6078" max="6080" width="12.6640625" style="1" customWidth="1"/>
    <col min="6081" max="6081" width="15.6640625" style="1" customWidth="1"/>
    <col min="6082" max="6082" width="12.6640625" style="1" customWidth="1"/>
    <col min="6083" max="6083" width="20.6640625" style="1" customWidth="1"/>
    <col min="6084" max="6084" width="12.6640625" style="1" customWidth="1"/>
    <col min="6085" max="6086" width="20.6640625" style="1" customWidth="1"/>
    <col min="6087" max="6092" width="15.6640625" style="1" customWidth="1"/>
    <col min="6093" max="6097" width="11.6640625" style="1" customWidth="1"/>
    <col min="6098" max="6098" width="19" style="1" bestFit="1" customWidth="1"/>
    <col min="6099" max="6099" width="21.83203125" style="1" bestFit="1" customWidth="1"/>
    <col min="6100" max="6100" width="21.33203125" style="1" bestFit="1" customWidth="1"/>
    <col min="6101" max="6101" width="19.6640625" style="1" bestFit="1" customWidth="1"/>
    <col min="6102" max="6102" width="21.33203125" style="1" bestFit="1" customWidth="1"/>
    <col min="6103" max="6103" width="21.6640625" style="1" customWidth="1"/>
    <col min="6104" max="6104" width="19.5" style="1" bestFit="1" customWidth="1"/>
    <col min="6105" max="6327" width="8.83203125" style="1"/>
    <col min="6328" max="6328" width="3.83203125" style="1" customWidth="1"/>
    <col min="6329" max="6329" width="35.6640625" style="1" customWidth="1"/>
    <col min="6330" max="6330" width="15.6640625" style="1" customWidth="1"/>
    <col min="6331" max="6331" width="25.6640625" style="1" customWidth="1"/>
    <col min="6332" max="6332" width="55.5" style="1" customWidth="1"/>
    <col min="6333" max="6333" width="20.6640625" style="1" customWidth="1"/>
    <col min="6334" max="6336" width="12.6640625" style="1" customWidth="1"/>
    <col min="6337" max="6337" width="15.6640625" style="1" customWidth="1"/>
    <col min="6338" max="6338" width="12.6640625" style="1" customWidth="1"/>
    <col min="6339" max="6339" width="20.6640625" style="1" customWidth="1"/>
    <col min="6340" max="6340" width="12.6640625" style="1" customWidth="1"/>
    <col min="6341" max="6342" width="20.6640625" style="1" customWidth="1"/>
    <col min="6343" max="6348" width="15.6640625" style="1" customWidth="1"/>
    <col min="6349" max="6353" width="11.6640625" style="1" customWidth="1"/>
    <col min="6354" max="6354" width="19" style="1" bestFit="1" customWidth="1"/>
    <col min="6355" max="6355" width="21.83203125" style="1" bestFit="1" customWidth="1"/>
    <col min="6356" max="6356" width="21.33203125" style="1" bestFit="1" customWidth="1"/>
    <col min="6357" max="6357" width="19.6640625" style="1" bestFit="1" customWidth="1"/>
    <col min="6358" max="6358" width="21.33203125" style="1" bestFit="1" customWidth="1"/>
    <col min="6359" max="6359" width="21.6640625" style="1" customWidth="1"/>
    <col min="6360" max="6360" width="19.5" style="1" bestFit="1" customWidth="1"/>
    <col min="6361" max="6583" width="8.83203125" style="1"/>
    <col min="6584" max="6584" width="3.83203125" style="1" customWidth="1"/>
    <col min="6585" max="6585" width="35.6640625" style="1" customWidth="1"/>
    <col min="6586" max="6586" width="15.6640625" style="1" customWidth="1"/>
    <col min="6587" max="6587" width="25.6640625" style="1" customWidth="1"/>
    <col min="6588" max="6588" width="55.5" style="1" customWidth="1"/>
    <col min="6589" max="6589" width="20.6640625" style="1" customWidth="1"/>
    <col min="6590" max="6592" width="12.6640625" style="1" customWidth="1"/>
    <col min="6593" max="6593" width="15.6640625" style="1" customWidth="1"/>
    <col min="6594" max="6594" width="12.6640625" style="1" customWidth="1"/>
    <col min="6595" max="6595" width="20.6640625" style="1" customWidth="1"/>
    <col min="6596" max="6596" width="12.6640625" style="1" customWidth="1"/>
    <col min="6597" max="6598" width="20.6640625" style="1" customWidth="1"/>
    <col min="6599" max="6604" width="15.6640625" style="1" customWidth="1"/>
    <col min="6605" max="6609" width="11.6640625" style="1" customWidth="1"/>
    <col min="6610" max="6610" width="19" style="1" bestFit="1" customWidth="1"/>
    <col min="6611" max="6611" width="21.83203125" style="1" bestFit="1" customWidth="1"/>
    <col min="6612" max="6612" width="21.33203125" style="1" bestFit="1" customWidth="1"/>
    <col min="6613" max="6613" width="19.6640625" style="1" bestFit="1" customWidth="1"/>
    <col min="6614" max="6614" width="21.33203125" style="1" bestFit="1" customWidth="1"/>
    <col min="6615" max="6615" width="21.6640625" style="1" customWidth="1"/>
    <col min="6616" max="6616" width="19.5" style="1" bestFit="1" customWidth="1"/>
    <col min="6617" max="6839" width="8.83203125" style="1"/>
    <col min="6840" max="6840" width="3.83203125" style="1" customWidth="1"/>
    <col min="6841" max="6841" width="35.6640625" style="1" customWidth="1"/>
    <col min="6842" max="6842" width="15.6640625" style="1" customWidth="1"/>
    <col min="6843" max="6843" width="25.6640625" style="1" customWidth="1"/>
    <col min="6844" max="6844" width="55.5" style="1" customWidth="1"/>
    <col min="6845" max="6845" width="20.6640625" style="1" customWidth="1"/>
    <col min="6846" max="6848" width="12.6640625" style="1" customWidth="1"/>
    <col min="6849" max="6849" width="15.6640625" style="1" customWidth="1"/>
    <col min="6850" max="6850" width="12.6640625" style="1" customWidth="1"/>
    <col min="6851" max="6851" width="20.6640625" style="1" customWidth="1"/>
    <col min="6852" max="6852" width="12.6640625" style="1" customWidth="1"/>
    <col min="6853" max="6854" width="20.6640625" style="1" customWidth="1"/>
    <col min="6855" max="6860" width="15.6640625" style="1" customWidth="1"/>
    <col min="6861" max="6865" width="11.6640625" style="1" customWidth="1"/>
    <col min="6866" max="6866" width="19" style="1" bestFit="1" customWidth="1"/>
    <col min="6867" max="6867" width="21.83203125" style="1" bestFit="1" customWidth="1"/>
    <col min="6868" max="6868" width="21.33203125" style="1" bestFit="1" customWidth="1"/>
    <col min="6869" max="6869" width="19.6640625" style="1" bestFit="1" customWidth="1"/>
    <col min="6870" max="6870" width="21.33203125" style="1" bestFit="1" customWidth="1"/>
    <col min="6871" max="6871" width="21.6640625" style="1" customWidth="1"/>
    <col min="6872" max="6872" width="19.5" style="1" bestFit="1" customWidth="1"/>
    <col min="6873" max="7095" width="8.83203125" style="1"/>
    <col min="7096" max="7096" width="3.83203125" style="1" customWidth="1"/>
    <col min="7097" max="7097" width="35.6640625" style="1" customWidth="1"/>
    <col min="7098" max="7098" width="15.6640625" style="1" customWidth="1"/>
    <col min="7099" max="7099" width="25.6640625" style="1" customWidth="1"/>
    <col min="7100" max="7100" width="55.5" style="1" customWidth="1"/>
    <col min="7101" max="7101" width="20.6640625" style="1" customWidth="1"/>
    <col min="7102" max="7104" width="12.6640625" style="1" customWidth="1"/>
    <col min="7105" max="7105" width="15.6640625" style="1" customWidth="1"/>
    <col min="7106" max="7106" width="12.6640625" style="1" customWidth="1"/>
    <col min="7107" max="7107" width="20.6640625" style="1" customWidth="1"/>
    <col min="7108" max="7108" width="12.6640625" style="1" customWidth="1"/>
    <col min="7109" max="7110" width="20.6640625" style="1" customWidth="1"/>
    <col min="7111" max="7116" width="15.6640625" style="1" customWidth="1"/>
    <col min="7117" max="7121" width="11.6640625" style="1" customWidth="1"/>
    <col min="7122" max="7122" width="19" style="1" bestFit="1" customWidth="1"/>
    <col min="7123" max="7123" width="21.83203125" style="1" bestFit="1" customWidth="1"/>
    <col min="7124" max="7124" width="21.33203125" style="1" bestFit="1" customWidth="1"/>
    <col min="7125" max="7125" width="19.6640625" style="1" bestFit="1" customWidth="1"/>
    <col min="7126" max="7126" width="21.33203125" style="1" bestFit="1" customWidth="1"/>
    <col min="7127" max="7127" width="21.6640625" style="1" customWidth="1"/>
    <col min="7128" max="7128" width="19.5" style="1" bestFit="1" customWidth="1"/>
    <col min="7129" max="7351" width="8.83203125" style="1"/>
    <col min="7352" max="7352" width="3.83203125" style="1" customWidth="1"/>
    <col min="7353" max="7353" width="35.6640625" style="1" customWidth="1"/>
    <col min="7354" max="7354" width="15.6640625" style="1" customWidth="1"/>
    <col min="7355" max="7355" width="25.6640625" style="1" customWidth="1"/>
    <col min="7356" max="7356" width="55.5" style="1" customWidth="1"/>
    <col min="7357" max="7357" width="20.6640625" style="1" customWidth="1"/>
    <col min="7358" max="7360" width="12.6640625" style="1" customWidth="1"/>
    <col min="7361" max="7361" width="15.6640625" style="1" customWidth="1"/>
    <col min="7362" max="7362" width="12.6640625" style="1" customWidth="1"/>
    <col min="7363" max="7363" width="20.6640625" style="1" customWidth="1"/>
    <col min="7364" max="7364" width="12.6640625" style="1" customWidth="1"/>
    <col min="7365" max="7366" width="20.6640625" style="1" customWidth="1"/>
    <col min="7367" max="7372" width="15.6640625" style="1" customWidth="1"/>
    <col min="7373" max="7377" width="11.6640625" style="1" customWidth="1"/>
    <col min="7378" max="7378" width="19" style="1" bestFit="1" customWidth="1"/>
    <col min="7379" max="7379" width="21.83203125" style="1" bestFit="1" customWidth="1"/>
    <col min="7380" max="7380" width="21.33203125" style="1" bestFit="1" customWidth="1"/>
    <col min="7381" max="7381" width="19.6640625" style="1" bestFit="1" customWidth="1"/>
    <col min="7382" max="7382" width="21.33203125" style="1" bestFit="1" customWidth="1"/>
    <col min="7383" max="7383" width="21.6640625" style="1" customWidth="1"/>
    <col min="7384" max="7384" width="19.5" style="1" bestFit="1" customWidth="1"/>
    <col min="7385" max="7607" width="8.83203125" style="1"/>
    <col min="7608" max="7608" width="3.83203125" style="1" customWidth="1"/>
    <col min="7609" max="7609" width="35.6640625" style="1" customWidth="1"/>
    <col min="7610" max="7610" width="15.6640625" style="1" customWidth="1"/>
    <col min="7611" max="7611" width="25.6640625" style="1" customWidth="1"/>
    <col min="7612" max="7612" width="55.5" style="1" customWidth="1"/>
    <col min="7613" max="7613" width="20.6640625" style="1" customWidth="1"/>
    <col min="7614" max="7616" width="12.6640625" style="1" customWidth="1"/>
    <col min="7617" max="7617" width="15.6640625" style="1" customWidth="1"/>
    <col min="7618" max="7618" width="12.6640625" style="1" customWidth="1"/>
    <col min="7619" max="7619" width="20.6640625" style="1" customWidth="1"/>
    <col min="7620" max="7620" width="12.6640625" style="1" customWidth="1"/>
    <col min="7621" max="7622" width="20.6640625" style="1" customWidth="1"/>
    <col min="7623" max="7628" width="15.6640625" style="1" customWidth="1"/>
    <col min="7629" max="7633" width="11.6640625" style="1" customWidth="1"/>
    <col min="7634" max="7634" width="19" style="1" bestFit="1" customWidth="1"/>
    <col min="7635" max="7635" width="21.83203125" style="1" bestFit="1" customWidth="1"/>
    <col min="7636" max="7636" width="21.33203125" style="1" bestFit="1" customWidth="1"/>
    <col min="7637" max="7637" width="19.6640625" style="1" bestFit="1" customWidth="1"/>
    <col min="7638" max="7638" width="21.33203125" style="1" bestFit="1" customWidth="1"/>
    <col min="7639" max="7639" width="21.6640625" style="1" customWidth="1"/>
    <col min="7640" max="7640" width="19.5" style="1" bestFit="1" customWidth="1"/>
    <col min="7641" max="7863" width="8.83203125" style="1"/>
    <col min="7864" max="7864" width="3.83203125" style="1" customWidth="1"/>
    <col min="7865" max="7865" width="35.6640625" style="1" customWidth="1"/>
    <col min="7866" max="7866" width="15.6640625" style="1" customWidth="1"/>
    <col min="7867" max="7867" width="25.6640625" style="1" customWidth="1"/>
    <col min="7868" max="7868" width="55.5" style="1" customWidth="1"/>
    <col min="7869" max="7869" width="20.6640625" style="1" customWidth="1"/>
    <col min="7870" max="7872" width="12.6640625" style="1" customWidth="1"/>
    <col min="7873" max="7873" width="15.6640625" style="1" customWidth="1"/>
    <col min="7874" max="7874" width="12.6640625" style="1" customWidth="1"/>
    <col min="7875" max="7875" width="20.6640625" style="1" customWidth="1"/>
    <col min="7876" max="7876" width="12.6640625" style="1" customWidth="1"/>
    <col min="7877" max="7878" width="20.6640625" style="1" customWidth="1"/>
    <col min="7879" max="7884" width="15.6640625" style="1" customWidth="1"/>
    <col min="7885" max="7889" width="11.6640625" style="1" customWidth="1"/>
    <col min="7890" max="7890" width="19" style="1" bestFit="1" customWidth="1"/>
    <col min="7891" max="7891" width="21.83203125" style="1" bestFit="1" customWidth="1"/>
    <col min="7892" max="7892" width="21.33203125" style="1" bestFit="1" customWidth="1"/>
    <col min="7893" max="7893" width="19.6640625" style="1" bestFit="1" customWidth="1"/>
    <col min="7894" max="7894" width="21.33203125" style="1" bestFit="1" customWidth="1"/>
    <col min="7895" max="7895" width="21.6640625" style="1" customWidth="1"/>
    <col min="7896" max="7896" width="19.5" style="1" bestFit="1" customWidth="1"/>
    <col min="7897" max="8119" width="8.83203125" style="1"/>
    <col min="8120" max="8120" width="3.83203125" style="1" customWidth="1"/>
    <col min="8121" max="8121" width="35.6640625" style="1" customWidth="1"/>
    <col min="8122" max="8122" width="15.6640625" style="1" customWidth="1"/>
    <col min="8123" max="8123" width="25.6640625" style="1" customWidth="1"/>
    <col min="8124" max="8124" width="55.5" style="1" customWidth="1"/>
    <col min="8125" max="8125" width="20.6640625" style="1" customWidth="1"/>
    <col min="8126" max="8128" width="12.6640625" style="1" customWidth="1"/>
    <col min="8129" max="8129" width="15.6640625" style="1" customWidth="1"/>
    <col min="8130" max="8130" width="12.6640625" style="1" customWidth="1"/>
    <col min="8131" max="8131" width="20.6640625" style="1" customWidth="1"/>
    <col min="8132" max="8132" width="12.6640625" style="1" customWidth="1"/>
    <col min="8133" max="8134" width="20.6640625" style="1" customWidth="1"/>
    <col min="8135" max="8140" width="15.6640625" style="1" customWidth="1"/>
    <col min="8141" max="8145" width="11.6640625" style="1" customWidth="1"/>
    <col min="8146" max="8146" width="19" style="1" bestFit="1" customWidth="1"/>
    <col min="8147" max="8147" width="21.83203125" style="1" bestFit="1" customWidth="1"/>
    <col min="8148" max="8148" width="21.33203125" style="1" bestFit="1" customWidth="1"/>
    <col min="8149" max="8149" width="19.6640625" style="1" bestFit="1" customWidth="1"/>
    <col min="8150" max="8150" width="21.33203125" style="1" bestFit="1" customWidth="1"/>
    <col min="8151" max="8151" width="21.6640625" style="1" customWidth="1"/>
    <col min="8152" max="8152" width="19.5" style="1" bestFit="1" customWidth="1"/>
    <col min="8153" max="8375" width="8.83203125" style="1"/>
    <col min="8376" max="8376" width="3.83203125" style="1" customWidth="1"/>
    <col min="8377" max="8377" width="35.6640625" style="1" customWidth="1"/>
    <col min="8378" max="8378" width="15.6640625" style="1" customWidth="1"/>
    <col min="8379" max="8379" width="25.6640625" style="1" customWidth="1"/>
    <col min="8380" max="8380" width="55.5" style="1" customWidth="1"/>
    <col min="8381" max="8381" width="20.6640625" style="1" customWidth="1"/>
    <col min="8382" max="8384" width="12.6640625" style="1" customWidth="1"/>
    <col min="8385" max="8385" width="15.6640625" style="1" customWidth="1"/>
    <col min="8386" max="8386" width="12.6640625" style="1" customWidth="1"/>
    <col min="8387" max="8387" width="20.6640625" style="1" customWidth="1"/>
    <col min="8388" max="8388" width="12.6640625" style="1" customWidth="1"/>
    <col min="8389" max="8390" width="20.6640625" style="1" customWidth="1"/>
    <col min="8391" max="8396" width="15.6640625" style="1" customWidth="1"/>
    <col min="8397" max="8401" width="11.6640625" style="1" customWidth="1"/>
    <col min="8402" max="8402" width="19" style="1" bestFit="1" customWidth="1"/>
    <col min="8403" max="8403" width="21.83203125" style="1" bestFit="1" customWidth="1"/>
    <col min="8404" max="8404" width="21.33203125" style="1" bestFit="1" customWidth="1"/>
    <col min="8405" max="8405" width="19.6640625" style="1" bestFit="1" customWidth="1"/>
    <col min="8406" max="8406" width="21.33203125" style="1" bestFit="1" customWidth="1"/>
    <col min="8407" max="8407" width="21.6640625" style="1" customWidth="1"/>
    <col min="8408" max="8408" width="19.5" style="1" bestFit="1" customWidth="1"/>
    <col min="8409" max="8631" width="8.83203125" style="1"/>
    <col min="8632" max="8632" width="3.83203125" style="1" customWidth="1"/>
    <col min="8633" max="8633" width="35.6640625" style="1" customWidth="1"/>
    <col min="8634" max="8634" width="15.6640625" style="1" customWidth="1"/>
    <col min="8635" max="8635" width="25.6640625" style="1" customWidth="1"/>
    <col min="8636" max="8636" width="55.5" style="1" customWidth="1"/>
    <col min="8637" max="8637" width="20.6640625" style="1" customWidth="1"/>
    <col min="8638" max="8640" width="12.6640625" style="1" customWidth="1"/>
    <col min="8641" max="8641" width="15.6640625" style="1" customWidth="1"/>
    <col min="8642" max="8642" width="12.6640625" style="1" customWidth="1"/>
    <col min="8643" max="8643" width="20.6640625" style="1" customWidth="1"/>
    <col min="8644" max="8644" width="12.6640625" style="1" customWidth="1"/>
    <col min="8645" max="8646" width="20.6640625" style="1" customWidth="1"/>
    <col min="8647" max="8652" width="15.6640625" style="1" customWidth="1"/>
    <col min="8653" max="8657" width="11.6640625" style="1" customWidth="1"/>
    <col min="8658" max="8658" width="19" style="1" bestFit="1" customWidth="1"/>
    <col min="8659" max="8659" width="21.83203125" style="1" bestFit="1" customWidth="1"/>
    <col min="8660" max="8660" width="21.33203125" style="1" bestFit="1" customWidth="1"/>
    <col min="8661" max="8661" width="19.6640625" style="1" bestFit="1" customWidth="1"/>
    <col min="8662" max="8662" width="21.33203125" style="1" bestFit="1" customWidth="1"/>
    <col min="8663" max="8663" width="21.6640625" style="1" customWidth="1"/>
    <col min="8664" max="8664" width="19.5" style="1" bestFit="1" customWidth="1"/>
    <col min="8665" max="8887" width="8.83203125" style="1"/>
    <col min="8888" max="8888" width="3.83203125" style="1" customWidth="1"/>
    <col min="8889" max="8889" width="35.6640625" style="1" customWidth="1"/>
    <col min="8890" max="8890" width="15.6640625" style="1" customWidth="1"/>
    <col min="8891" max="8891" width="25.6640625" style="1" customWidth="1"/>
    <col min="8892" max="8892" width="55.5" style="1" customWidth="1"/>
    <col min="8893" max="8893" width="20.6640625" style="1" customWidth="1"/>
    <col min="8894" max="8896" width="12.6640625" style="1" customWidth="1"/>
    <col min="8897" max="8897" width="15.6640625" style="1" customWidth="1"/>
    <col min="8898" max="8898" width="12.6640625" style="1" customWidth="1"/>
    <col min="8899" max="8899" width="20.6640625" style="1" customWidth="1"/>
    <col min="8900" max="8900" width="12.6640625" style="1" customWidth="1"/>
    <col min="8901" max="8902" width="20.6640625" style="1" customWidth="1"/>
    <col min="8903" max="8908" width="15.6640625" style="1" customWidth="1"/>
    <col min="8909" max="8913" width="11.6640625" style="1" customWidth="1"/>
    <col min="8914" max="8914" width="19" style="1" bestFit="1" customWidth="1"/>
    <col min="8915" max="8915" width="21.83203125" style="1" bestFit="1" customWidth="1"/>
    <col min="8916" max="8916" width="21.33203125" style="1" bestFit="1" customWidth="1"/>
    <col min="8917" max="8917" width="19.6640625" style="1" bestFit="1" customWidth="1"/>
    <col min="8918" max="8918" width="21.33203125" style="1" bestFit="1" customWidth="1"/>
    <col min="8919" max="8919" width="21.6640625" style="1" customWidth="1"/>
    <col min="8920" max="8920" width="19.5" style="1" bestFit="1" customWidth="1"/>
    <col min="8921" max="9143" width="8.83203125" style="1"/>
    <col min="9144" max="9144" width="3.83203125" style="1" customWidth="1"/>
    <col min="9145" max="9145" width="35.6640625" style="1" customWidth="1"/>
    <col min="9146" max="9146" width="15.6640625" style="1" customWidth="1"/>
    <col min="9147" max="9147" width="25.6640625" style="1" customWidth="1"/>
    <col min="9148" max="9148" width="55.5" style="1" customWidth="1"/>
    <col min="9149" max="9149" width="20.6640625" style="1" customWidth="1"/>
    <col min="9150" max="9152" width="12.6640625" style="1" customWidth="1"/>
    <col min="9153" max="9153" width="15.6640625" style="1" customWidth="1"/>
    <col min="9154" max="9154" width="12.6640625" style="1" customWidth="1"/>
    <col min="9155" max="9155" width="20.6640625" style="1" customWidth="1"/>
    <col min="9156" max="9156" width="12.6640625" style="1" customWidth="1"/>
    <col min="9157" max="9158" width="20.6640625" style="1" customWidth="1"/>
    <col min="9159" max="9164" width="15.6640625" style="1" customWidth="1"/>
    <col min="9165" max="9169" width="11.6640625" style="1" customWidth="1"/>
    <col min="9170" max="9170" width="19" style="1" bestFit="1" customWidth="1"/>
    <col min="9171" max="9171" width="21.83203125" style="1" bestFit="1" customWidth="1"/>
    <col min="9172" max="9172" width="21.33203125" style="1" bestFit="1" customWidth="1"/>
    <col min="9173" max="9173" width="19.6640625" style="1" bestFit="1" customWidth="1"/>
    <col min="9174" max="9174" width="21.33203125" style="1" bestFit="1" customWidth="1"/>
    <col min="9175" max="9175" width="21.6640625" style="1" customWidth="1"/>
    <col min="9176" max="9176" width="19.5" style="1" bestFit="1" customWidth="1"/>
    <col min="9177" max="9399" width="8.83203125" style="1"/>
    <col min="9400" max="9400" width="3.83203125" style="1" customWidth="1"/>
    <col min="9401" max="9401" width="35.6640625" style="1" customWidth="1"/>
    <col min="9402" max="9402" width="15.6640625" style="1" customWidth="1"/>
    <col min="9403" max="9403" width="25.6640625" style="1" customWidth="1"/>
    <col min="9404" max="9404" width="55.5" style="1" customWidth="1"/>
    <col min="9405" max="9405" width="20.6640625" style="1" customWidth="1"/>
    <col min="9406" max="9408" width="12.6640625" style="1" customWidth="1"/>
    <col min="9409" max="9409" width="15.6640625" style="1" customWidth="1"/>
    <col min="9410" max="9410" width="12.6640625" style="1" customWidth="1"/>
    <col min="9411" max="9411" width="20.6640625" style="1" customWidth="1"/>
    <col min="9412" max="9412" width="12.6640625" style="1" customWidth="1"/>
    <col min="9413" max="9414" width="20.6640625" style="1" customWidth="1"/>
    <col min="9415" max="9420" width="15.6640625" style="1" customWidth="1"/>
    <col min="9421" max="9425" width="11.6640625" style="1" customWidth="1"/>
    <col min="9426" max="9426" width="19" style="1" bestFit="1" customWidth="1"/>
    <col min="9427" max="9427" width="21.83203125" style="1" bestFit="1" customWidth="1"/>
    <col min="9428" max="9428" width="21.33203125" style="1" bestFit="1" customWidth="1"/>
    <col min="9429" max="9429" width="19.6640625" style="1" bestFit="1" customWidth="1"/>
    <col min="9430" max="9430" width="21.33203125" style="1" bestFit="1" customWidth="1"/>
    <col min="9431" max="9431" width="21.6640625" style="1" customWidth="1"/>
    <col min="9432" max="9432" width="19.5" style="1" bestFit="1" customWidth="1"/>
    <col min="9433" max="9655" width="8.83203125" style="1"/>
    <col min="9656" max="9656" width="3.83203125" style="1" customWidth="1"/>
    <col min="9657" max="9657" width="35.6640625" style="1" customWidth="1"/>
    <col min="9658" max="9658" width="15.6640625" style="1" customWidth="1"/>
    <col min="9659" max="9659" width="25.6640625" style="1" customWidth="1"/>
    <col min="9660" max="9660" width="55.5" style="1" customWidth="1"/>
    <col min="9661" max="9661" width="20.6640625" style="1" customWidth="1"/>
    <col min="9662" max="9664" width="12.6640625" style="1" customWidth="1"/>
    <col min="9665" max="9665" width="15.6640625" style="1" customWidth="1"/>
    <col min="9666" max="9666" width="12.6640625" style="1" customWidth="1"/>
    <col min="9667" max="9667" width="20.6640625" style="1" customWidth="1"/>
    <col min="9668" max="9668" width="12.6640625" style="1" customWidth="1"/>
    <col min="9669" max="9670" width="20.6640625" style="1" customWidth="1"/>
    <col min="9671" max="9676" width="15.6640625" style="1" customWidth="1"/>
    <col min="9677" max="9681" width="11.6640625" style="1" customWidth="1"/>
    <col min="9682" max="9682" width="19" style="1" bestFit="1" customWidth="1"/>
    <col min="9683" max="9683" width="21.83203125" style="1" bestFit="1" customWidth="1"/>
    <col min="9684" max="9684" width="21.33203125" style="1" bestFit="1" customWidth="1"/>
    <col min="9685" max="9685" width="19.6640625" style="1" bestFit="1" customWidth="1"/>
    <col min="9686" max="9686" width="21.33203125" style="1" bestFit="1" customWidth="1"/>
    <col min="9687" max="9687" width="21.6640625" style="1" customWidth="1"/>
    <col min="9688" max="9688" width="19.5" style="1" bestFit="1" customWidth="1"/>
    <col min="9689" max="9911" width="8.83203125" style="1"/>
    <col min="9912" max="9912" width="3.83203125" style="1" customWidth="1"/>
    <col min="9913" max="9913" width="35.6640625" style="1" customWidth="1"/>
    <col min="9914" max="9914" width="15.6640625" style="1" customWidth="1"/>
    <col min="9915" max="9915" width="25.6640625" style="1" customWidth="1"/>
    <col min="9916" max="9916" width="55.5" style="1" customWidth="1"/>
    <col min="9917" max="9917" width="20.6640625" style="1" customWidth="1"/>
    <col min="9918" max="9920" width="12.6640625" style="1" customWidth="1"/>
    <col min="9921" max="9921" width="15.6640625" style="1" customWidth="1"/>
    <col min="9922" max="9922" width="12.6640625" style="1" customWidth="1"/>
    <col min="9923" max="9923" width="20.6640625" style="1" customWidth="1"/>
    <col min="9924" max="9924" width="12.6640625" style="1" customWidth="1"/>
    <col min="9925" max="9926" width="20.6640625" style="1" customWidth="1"/>
    <col min="9927" max="9932" width="15.6640625" style="1" customWidth="1"/>
    <col min="9933" max="9937" width="11.6640625" style="1" customWidth="1"/>
    <col min="9938" max="9938" width="19" style="1" bestFit="1" customWidth="1"/>
    <col min="9939" max="9939" width="21.83203125" style="1" bestFit="1" customWidth="1"/>
    <col min="9940" max="9940" width="21.33203125" style="1" bestFit="1" customWidth="1"/>
    <col min="9941" max="9941" width="19.6640625" style="1" bestFit="1" customWidth="1"/>
    <col min="9942" max="9942" width="21.33203125" style="1" bestFit="1" customWidth="1"/>
    <col min="9943" max="9943" width="21.6640625" style="1" customWidth="1"/>
    <col min="9944" max="9944" width="19.5" style="1" bestFit="1" customWidth="1"/>
    <col min="9945" max="10167" width="8.83203125" style="1"/>
    <col min="10168" max="10168" width="3.83203125" style="1" customWidth="1"/>
    <col min="10169" max="10169" width="35.6640625" style="1" customWidth="1"/>
    <col min="10170" max="10170" width="15.6640625" style="1" customWidth="1"/>
    <col min="10171" max="10171" width="25.6640625" style="1" customWidth="1"/>
    <col min="10172" max="10172" width="55.5" style="1" customWidth="1"/>
    <col min="10173" max="10173" width="20.6640625" style="1" customWidth="1"/>
    <col min="10174" max="10176" width="12.6640625" style="1" customWidth="1"/>
    <col min="10177" max="10177" width="15.6640625" style="1" customWidth="1"/>
    <col min="10178" max="10178" width="12.6640625" style="1" customWidth="1"/>
    <col min="10179" max="10179" width="20.6640625" style="1" customWidth="1"/>
    <col min="10180" max="10180" width="12.6640625" style="1" customWidth="1"/>
    <col min="10181" max="10182" width="20.6640625" style="1" customWidth="1"/>
    <col min="10183" max="10188" width="15.6640625" style="1" customWidth="1"/>
    <col min="10189" max="10193" width="11.6640625" style="1" customWidth="1"/>
    <col min="10194" max="10194" width="19" style="1" bestFit="1" customWidth="1"/>
    <col min="10195" max="10195" width="21.83203125" style="1" bestFit="1" customWidth="1"/>
    <col min="10196" max="10196" width="21.33203125" style="1" bestFit="1" customWidth="1"/>
    <col min="10197" max="10197" width="19.6640625" style="1" bestFit="1" customWidth="1"/>
    <col min="10198" max="10198" width="21.33203125" style="1" bestFit="1" customWidth="1"/>
    <col min="10199" max="10199" width="21.6640625" style="1" customWidth="1"/>
    <col min="10200" max="10200" width="19.5" style="1" bestFit="1" customWidth="1"/>
    <col min="10201" max="10423" width="8.83203125" style="1"/>
    <col min="10424" max="10424" width="3.83203125" style="1" customWidth="1"/>
    <col min="10425" max="10425" width="35.6640625" style="1" customWidth="1"/>
    <col min="10426" max="10426" width="15.6640625" style="1" customWidth="1"/>
    <col min="10427" max="10427" width="25.6640625" style="1" customWidth="1"/>
    <col min="10428" max="10428" width="55.5" style="1" customWidth="1"/>
    <col min="10429" max="10429" width="20.6640625" style="1" customWidth="1"/>
    <col min="10430" max="10432" width="12.6640625" style="1" customWidth="1"/>
    <col min="10433" max="10433" width="15.6640625" style="1" customWidth="1"/>
    <col min="10434" max="10434" width="12.6640625" style="1" customWidth="1"/>
    <col min="10435" max="10435" width="20.6640625" style="1" customWidth="1"/>
    <col min="10436" max="10436" width="12.6640625" style="1" customWidth="1"/>
    <col min="10437" max="10438" width="20.6640625" style="1" customWidth="1"/>
    <col min="10439" max="10444" width="15.6640625" style="1" customWidth="1"/>
    <col min="10445" max="10449" width="11.6640625" style="1" customWidth="1"/>
    <col min="10450" max="10450" width="19" style="1" bestFit="1" customWidth="1"/>
    <col min="10451" max="10451" width="21.83203125" style="1" bestFit="1" customWidth="1"/>
    <col min="10452" max="10452" width="21.33203125" style="1" bestFit="1" customWidth="1"/>
    <col min="10453" max="10453" width="19.6640625" style="1" bestFit="1" customWidth="1"/>
    <col min="10454" max="10454" width="21.33203125" style="1" bestFit="1" customWidth="1"/>
    <col min="10455" max="10455" width="21.6640625" style="1" customWidth="1"/>
    <col min="10456" max="10456" width="19.5" style="1" bestFit="1" customWidth="1"/>
    <col min="10457" max="10679" width="8.83203125" style="1"/>
    <col min="10680" max="10680" width="3.83203125" style="1" customWidth="1"/>
    <col min="10681" max="10681" width="35.6640625" style="1" customWidth="1"/>
    <col min="10682" max="10682" width="15.6640625" style="1" customWidth="1"/>
    <col min="10683" max="10683" width="25.6640625" style="1" customWidth="1"/>
    <col min="10684" max="10684" width="55.5" style="1" customWidth="1"/>
    <col min="10685" max="10685" width="20.6640625" style="1" customWidth="1"/>
    <col min="10686" max="10688" width="12.6640625" style="1" customWidth="1"/>
    <col min="10689" max="10689" width="15.6640625" style="1" customWidth="1"/>
    <col min="10690" max="10690" width="12.6640625" style="1" customWidth="1"/>
    <col min="10691" max="10691" width="20.6640625" style="1" customWidth="1"/>
    <col min="10692" max="10692" width="12.6640625" style="1" customWidth="1"/>
    <col min="10693" max="10694" width="20.6640625" style="1" customWidth="1"/>
    <col min="10695" max="10700" width="15.6640625" style="1" customWidth="1"/>
    <col min="10701" max="10705" width="11.6640625" style="1" customWidth="1"/>
    <col min="10706" max="10706" width="19" style="1" bestFit="1" customWidth="1"/>
    <col min="10707" max="10707" width="21.83203125" style="1" bestFit="1" customWidth="1"/>
    <col min="10708" max="10708" width="21.33203125" style="1" bestFit="1" customWidth="1"/>
    <col min="10709" max="10709" width="19.6640625" style="1" bestFit="1" customWidth="1"/>
    <col min="10710" max="10710" width="21.33203125" style="1" bestFit="1" customWidth="1"/>
    <col min="10711" max="10711" width="21.6640625" style="1" customWidth="1"/>
    <col min="10712" max="10712" width="19.5" style="1" bestFit="1" customWidth="1"/>
    <col min="10713" max="10935" width="8.83203125" style="1"/>
    <col min="10936" max="10936" width="3.83203125" style="1" customWidth="1"/>
    <col min="10937" max="10937" width="35.6640625" style="1" customWidth="1"/>
    <col min="10938" max="10938" width="15.6640625" style="1" customWidth="1"/>
    <col min="10939" max="10939" width="25.6640625" style="1" customWidth="1"/>
    <col min="10940" max="10940" width="55.5" style="1" customWidth="1"/>
    <col min="10941" max="10941" width="20.6640625" style="1" customWidth="1"/>
    <col min="10942" max="10944" width="12.6640625" style="1" customWidth="1"/>
    <col min="10945" max="10945" width="15.6640625" style="1" customWidth="1"/>
    <col min="10946" max="10946" width="12.6640625" style="1" customWidth="1"/>
    <col min="10947" max="10947" width="20.6640625" style="1" customWidth="1"/>
    <col min="10948" max="10948" width="12.6640625" style="1" customWidth="1"/>
    <col min="10949" max="10950" width="20.6640625" style="1" customWidth="1"/>
    <col min="10951" max="10956" width="15.6640625" style="1" customWidth="1"/>
    <col min="10957" max="10961" width="11.6640625" style="1" customWidth="1"/>
    <col min="10962" max="10962" width="19" style="1" bestFit="1" customWidth="1"/>
    <col min="10963" max="10963" width="21.83203125" style="1" bestFit="1" customWidth="1"/>
    <col min="10964" max="10964" width="21.33203125" style="1" bestFit="1" customWidth="1"/>
    <col min="10965" max="10965" width="19.6640625" style="1" bestFit="1" customWidth="1"/>
    <col min="10966" max="10966" width="21.33203125" style="1" bestFit="1" customWidth="1"/>
    <col min="10967" max="10967" width="21.6640625" style="1" customWidth="1"/>
    <col min="10968" max="10968" width="19.5" style="1" bestFit="1" customWidth="1"/>
    <col min="10969" max="11191" width="8.83203125" style="1"/>
    <col min="11192" max="11192" width="3.83203125" style="1" customWidth="1"/>
    <col min="11193" max="11193" width="35.6640625" style="1" customWidth="1"/>
    <col min="11194" max="11194" width="15.6640625" style="1" customWidth="1"/>
    <col min="11195" max="11195" width="25.6640625" style="1" customWidth="1"/>
    <col min="11196" max="11196" width="55.5" style="1" customWidth="1"/>
    <col min="11197" max="11197" width="20.6640625" style="1" customWidth="1"/>
    <col min="11198" max="11200" width="12.6640625" style="1" customWidth="1"/>
    <col min="11201" max="11201" width="15.6640625" style="1" customWidth="1"/>
    <col min="11202" max="11202" width="12.6640625" style="1" customWidth="1"/>
    <col min="11203" max="11203" width="20.6640625" style="1" customWidth="1"/>
    <col min="11204" max="11204" width="12.6640625" style="1" customWidth="1"/>
    <col min="11205" max="11206" width="20.6640625" style="1" customWidth="1"/>
    <col min="11207" max="11212" width="15.6640625" style="1" customWidth="1"/>
    <col min="11213" max="11217" width="11.6640625" style="1" customWidth="1"/>
    <col min="11218" max="11218" width="19" style="1" bestFit="1" customWidth="1"/>
    <col min="11219" max="11219" width="21.83203125" style="1" bestFit="1" customWidth="1"/>
    <col min="11220" max="11220" width="21.33203125" style="1" bestFit="1" customWidth="1"/>
    <col min="11221" max="11221" width="19.6640625" style="1" bestFit="1" customWidth="1"/>
    <col min="11222" max="11222" width="21.33203125" style="1" bestFit="1" customWidth="1"/>
    <col min="11223" max="11223" width="21.6640625" style="1" customWidth="1"/>
    <col min="11224" max="11224" width="19.5" style="1" bestFit="1" customWidth="1"/>
    <col min="11225" max="11447" width="8.83203125" style="1"/>
    <col min="11448" max="11448" width="3.83203125" style="1" customWidth="1"/>
    <col min="11449" max="11449" width="35.6640625" style="1" customWidth="1"/>
    <col min="11450" max="11450" width="15.6640625" style="1" customWidth="1"/>
    <col min="11451" max="11451" width="25.6640625" style="1" customWidth="1"/>
    <col min="11452" max="11452" width="55.5" style="1" customWidth="1"/>
    <col min="11453" max="11453" width="20.6640625" style="1" customWidth="1"/>
    <col min="11454" max="11456" width="12.6640625" style="1" customWidth="1"/>
    <col min="11457" max="11457" width="15.6640625" style="1" customWidth="1"/>
    <col min="11458" max="11458" width="12.6640625" style="1" customWidth="1"/>
    <col min="11459" max="11459" width="20.6640625" style="1" customWidth="1"/>
    <col min="11460" max="11460" width="12.6640625" style="1" customWidth="1"/>
    <col min="11461" max="11462" width="20.6640625" style="1" customWidth="1"/>
    <col min="11463" max="11468" width="15.6640625" style="1" customWidth="1"/>
    <col min="11469" max="11473" width="11.6640625" style="1" customWidth="1"/>
    <col min="11474" max="11474" width="19" style="1" bestFit="1" customWidth="1"/>
    <col min="11475" max="11475" width="21.83203125" style="1" bestFit="1" customWidth="1"/>
    <col min="11476" max="11476" width="21.33203125" style="1" bestFit="1" customWidth="1"/>
    <col min="11477" max="11477" width="19.6640625" style="1" bestFit="1" customWidth="1"/>
    <col min="11478" max="11478" width="21.33203125" style="1" bestFit="1" customWidth="1"/>
    <col min="11479" max="11479" width="21.6640625" style="1" customWidth="1"/>
    <col min="11480" max="11480" width="19.5" style="1" bestFit="1" customWidth="1"/>
    <col min="11481" max="11703" width="8.83203125" style="1"/>
    <col min="11704" max="11704" width="3.83203125" style="1" customWidth="1"/>
    <col min="11705" max="11705" width="35.6640625" style="1" customWidth="1"/>
    <col min="11706" max="11706" width="15.6640625" style="1" customWidth="1"/>
    <col min="11707" max="11707" width="25.6640625" style="1" customWidth="1"/>
    <col min="11708" max="11708" width="55.5" style="1" customWidth="1"/>
    <col min="11709" max="11709" width="20.6640625" style="1" customWidth="1"/>
    <col min="11710" max="11712" width="12.6640625" style="1" customWidth="1"/>
    <col min="11713" max="11713" width="15.6640625" style="1" customWidth="1"/>
    <col min="11714" max="11714" width="12.6640625" style="1" customWidth="1"/>
    <col min="11715" max="11715" width="20.6640625" style="1" customWidth="1"/>
    <col min="11716" max="11716" width="12.6640625" style="1" customWidth="1"/>
    <col min="11717" max="11718" width="20.6640625" style="1" customWidth="1"/>
    <col min="11719" max="11724" width="15.6640625" style="1" customWidth="1"/>
    <col min="11725" max="11729" width="11.6640625" style="1" customWidth="1"/>
    <col min="11730" max="11730" width="19" style="1" bestFit="1" customWidth="1"/>
    <col min="11731" max="11731" width="21.83203125" style="1" bestFit="1" customWidth="1"/>
    <col min="11732" max="11732" width="21.33203125" style="1" bestFit="1" customWidth="1"/>
    <col min="11733" max="11733" width="19.6640625" style="1" bestFit="1" customWidth="1"/>
    <col min="11734" max="11734" width="21.33203125" style="1" bestFit="1" customWidth="1"/>
    <col min="11735" max="11735" width="21.6640625" style="1" customWidth="1"/>
    <col min="11736" max="11736" width="19.5" style="1" bestFit="1" customWidth="1"/>
    <col min="11737" max="11959" width="8.83203125" style="1"/>
    <col min="11960" max="11960" width="3.83203125" style="1" customWidth="1"/>
    <col min="11961" max="11961" width="35.6640625" style="1" customWidth="1"/>
    <col min="11962" max="11962" width="15.6640625" style="1" customWidth="1"/>
    <col min="11963" max="11963" width="25.6640625" style="1" customWidth="1"/>
    <col min="11964" max="11964" width="55.5" style="1" customWidth="1"/>
    <col min="11965" max="11965" width="20.6640625" style="1" customWidth="1"/>
    <col min="11966" max="11968" width="12.6640625" style="1" customWidth="1"/>
    <col min="11969" max="11969" width="15.6640625" style="1" customWidth="1"/>
    <col min="11970" max="11970" width="12.6640625" style="1" customWidth="1"/>
    <col min="11971" max="11971" width="20.6640625" style="1" customWidth="1"/>
    <col min="11972" max="11972" width="12.6640625" style="1" customWidth="1"/>
    <col min="11973" max="11974" width="20.6640625" style="1" customWidth="1"/>
    <col min="11975" max="11980" width="15.6640625" style="1" customWidth="1"/>
    <col min="11981" max="11985" width="11.6640625" style="1" customWidth="1"/>
    <col min="11986" max="11986" width="19" style="1" bestFit="1" customWidth="1"/>
    <col min="11987" max="11987" width="21.83203125" style="1" bestFit="1" customWidth="1"/>
    <col min="11988" max="11988" width="21.33203125" style="1" bestFit="1" customWidth="1"/>
    <col min="11989" max="11989" width="19.6640625" style="1" bestFit="1" customWidth="1"/>
    <col min="11990" max="11990" width="21.33203125" style="1" bestFit="1" customWidth="1"/>
    <col min="11991" max="11991" width="21.6640625" style="1" customWidth="1"/>
    <col min="11992" max="11992" width="19.5" style="1" bestFit="1" customWidth="1"/>
    <col min="11993" max="12215" width="8.83203125" style="1"/>
    <col min="12216" max="12216" width="3.83203125" style="1" customWidth="1"/>
    <col min="12217" max="12217" width="35.6640625" style="1" customWidth="1"/>
    <col min="12218" max="12218" width="15.6640625" style="1" customWidth="1"/>
    <col min="12219" max="12219" width="25.6640625" style="1" customWidth="1"/>
    <col min="12220" max="12220" width="55.5" style="1" customWidth="1"/>
    <col min="12221" max="12221" width="20.6640625" style="1" customWidth="1"/>
    <col min="12222" max="12224" width="12.6640625" style="1" customWidth="1"/>
    <col min="12225" max="12225" width="15.6640625" style="1" customWidth="1"/>
    <col min="12226" max="12226" width="12.6640625" style="1" customWidth="1"/>
    <col min="12227" max="12227" width="20.6640625" style="1" customWidth="1"/>
    <col min="12228" max="12228" width="12.6640625" style="1" customWidth="1"/>
    <col min="12229" max="12230" width="20.6640625" style="1" customWidth="1"/>
    <col min="12231" max="12236" width="15.6640625" style="1" customWidth="1"/>
    <col min="12237" max="12241" width="11.6640625" style="1" customWidth="1"/>
    <col min="12242" max="12242" width="19" style="1" bestFit="1" customWidth="1"/>
    <col min="12243" max="12243" width="21.83203125" style="1" bestFit="1" customWidth="1"/>
    <col min="12244" max="12244" width="21.33203125" style="1" bestFit="1" customWidth="1"/>
    <col min="12245" max="12245" width="19.6640625" style="1" bestFit="1" customWidth="1"/>
    <col min="12246" max="12246" width="21.33203125" style="1" bestFit="1" customWidth="1"/>
    <col min="12247" max="12247" width="21.6640625" style="1" customWidth="1"/>
    <col min="12248" max="12248" width="19.5" style="1" bestFit="1" customWidth="1"/>
    <col min="12249" max="12471" width="8.83203125" style="1"/>
    <col min="12472" max="12472" width="3.83203125" style="1" customWidth="1"/>
    <col min="12473" max="12473" width="35.6640625" style="1" customWidth="1"/>
    <col min="12474" max="12474" width="15.6640625" style="1" customWidth="1"/>
    <col min="12475" max="12475" width="25.6640625" style="1" customWidth="1"/>
    <col min="12476" max="12476" width="55.5" style="1" customWidth="1"/>
    <col min="12477" max="12477" width="20.6640625" style="1" customWidth="1"/>
    <col min="12478" max="12480" width="12.6640625" style="1" customWidth="1"/>
    <col min="12481" max="12481" width="15.6640625" style="1" customWidth="1"/>
    <col min="12482" max="12482" width="12.6640625" style="1" customWidth="1"/>
    <col min="12483" max="12483" width="20.6640625" style="1" customWidth="1"/>
    <col min="12484" max="12484" width="12.6640625" style="1" customWidth="1"/>
    <col min="12485" max="12486" width="20.6640625" style="1" customWidth="1"/>
    <col min="12487" max="12492" width="15.6640625" style="1" customWidth="1"/>
    <col min="12493" max="12497" width="11.6640625" style="1" customWidth="1"/>
    <col min="12498" max="12498" width="19" style="1" bestFit="1" customWidth="1"/>
    <col min="12499" max="12499" width="21.83203125" style="1" bestFit="1" customWidth="1"/>
    <col min="12500" max="12500" width="21.33203125" style="1" bestFit="1" customWidth="1"/>
    <col min="12501" max="12501" width="19.6640625" style="1" bestFit="1" customWidth="1"/>
    <col min="12502" max="12502" width="21.33203125" style="1" bestFit="1" customWidth="1"/>
    <col min="12503" max="12503" width="21.6640625" style="1" customWidth="1"/>
    <col min="12504" max="12504" width="19.5" style="1" bestFit="1" customWidth="1"/>
    <col min="12505" max="12727" width="8.83203125" style="1"/>
    <col min="12728" max="12728" width="3.83203125" style="1" customWidth="1"/>
    <col min="12729" max="12729" width="35.6640625" style="1" customWidth="1"/>
    <col min="12730" max="12730" width="15.6640625" style="1" customWidth="1"/>
    <col min="12731" max="12731" width="25.6640625" style="1" customWidth="1"/>
    <col min="12732" max="12732" width="55.5" style="1" customWidth="1"/>
    <col min="12733" max="12733" width="20.6640625" style="1" customWidth="1"/>
    <col min="12734" max="12736" width="12.6640625" style="1" customWidth="1"/>
    <col min="12737" max="12737" width="15.6640625" style="1" customWidth="1"/>
    <col min="12738" max="12738" width="12.6640625" style="1" customWidth="1"/>
    <col min="12739" max="12739" width="20.6640625" style="1" customWidth="1"/>
    <col min="12740" max="12740" width="12.6640625" style="1" customWidth="1"/>
    <col min="12741" max="12742" width="20.6640625" style="1" customWidth="1"/>
    <col min="12743" max="12748" width="15.6640625" style="1" customWidth="1"/>
    <col min="12749" max="12753" width="11.6640625" style="1" customWidth="1"/>
    <col min="12754" max="12754" width="19" style="1" bestFit="1" customWidth="1"/>
    <col min="12755" max="12755" width="21.83203125" style="1" bestFit="1" customWidth="1"/>
    <col min="12756" max="12756" width="21.33203125" style="1" bestFit="1" customWidth="1"/>
    <col min="12757" max="12757" width="19.6640625" style="1" bestFit="1" customWidth="1"/>
    <col min="12758" max="12758" width="21.33203125" style="1" bestFit="1" customWidth="1"/>
    <col min="12759" max="12759" width="21.6640625" style="1" customWidth="1"/>
    <col min="12760" max="12760" width="19.5" style="1" bestFit="1" customWidth="1"/>
    <col min="12761" max="12983" width="8.83203125" style="1"/>
    <col min="12984" max="12984" width="3.83203125" style="1" customWidth="1"/>
    <col min="12985" max="12985" width="35.6640625" style="1" customWidth="1"/>
    <col min="12986" max="12986" width="15.6640625" style="1" customWidth="1"/>
    <col min="12987" max="12987" width="25.6640625" style="1" customWidth="1"/>
    <col min="12988" max="12988" width="55.5" style="1" customWidth="1"/>
    <col min="12989" max="12989" width="20.6640625" style="1" customWidth="1"/>
    <col min="12990" max="12992" width="12.6640625" style="1" customWidth="1"/>
    <col min="12993" max="12993" width="15.6640625" style="1" customWidth="1"/>
    <col min="12994" max="12994" width="12.6640625" style="1" customWidth="1"/>
    <col min="12995" max="12995" width="20.6640625" style="1" customWidth="1"/>
    <col min="12996" max="12996" width="12.6640625" style="1" customWidth="1"/>
    <col min="12997" max="12998" width="20.6640625" style="1" customWidth="1"/>
    <col min="12999" max="13004" width="15.6640625" style="1" customWidth="1"/>
    <col min="13005" max="13009" width="11.6640625" style="1" customWidth="1"/>
    <col min="13010" max="13010" width="19" style="1" bestFit="1" customWidth="1"/>
    <col min="13011" max="13011" width="21.83203125" style="1" bestFit="1" customWidth="1"/>
    <col min="13012" max="13012" width="21.33203125" style="1" bestFit="1" customWidth="1"/>
    <col min="13013" max="13013" width="19.6640625" style="1" bestFit="1" customWidth="1"/>
    <col min="13014" max="13014" width="21.33203125" style="1" bestFit="1" customWidth="1"/>
    <col min="13015" max="13015" width="21.6640625" style="1" customWidth="1"/>
    <col min="13016" max="13016" width="19.5" style="1" bestFit="1" customWidth="1"/>
    <col min="13017" max="13239" width="8.83203125" style="1"/>
    <col min="13240" max="13240" width="3.83203125" style="1" customWidth="1"/>
    <col min="13241" max="13241" width="35.6640625" style="1" customWidth="1"/>
    <col min="13242" max="13242" width="15.6640625" style="1" customWidth="1"/>
    <col min="13243" max="13243" width="25.6640625" style="1" customWidth="1"/>
    <col min="13244" max="13244" width="55.5" style="1" customWidth="1"/>
    <col min="13245" max="13245" width="20.6640625" style="1" customWidth="1"/>
    <col min="13246" max="13248" width="12.6640625" style="1" customWidth="1"/>
    <col min="13249" max="13249" width="15.6640625" style="1" customWidth="1"/>
    <col min="13250" max="13250" width="12.6640625" style="1" customWidth="1"/>
    <col min="13251" max="13251" width="20.6640625" style="1" customWidth="1"/>
    <col min="13252" max="13252" width="12.6640625" style="1" customWidth="1"/>
    <col min="13253" max="13254" width="20.6640625" style="1" customWidth="1"/>
    <col min="13255" max="13260" width="15.6640625" style="1" customWidth="1"/>
    <col min="13261" max="13265" width="11.6640625" style="1" customWidth="1"/>
    <col min="13266" max="13266" width="19" style="1" bestFit="1" customWidth="1"/>
    <col min="13267" max="13267" width="21.83203125" style="1" bestFit="1" customWidth="1"/>
    <col min="13268" max="13268" width="21.33203125" style="1" bestFit="1" customWidth="1"/>
    <col min="13269" max="13269" width="19.6640625" style="1" bestFit="1" customWidth="1"/>
    <col min="13270" max="13270" width="21.33203125" style="1" bestFit="1" customWidth="1"/>
    <col min="13271" max="13271" width="21.6640625" style="1" customWidth="1"/>
    <col min="13272" max="13272" width="19.5" style="1" bestFit="1" customWidth="1"/>
    <col min="13273" max="13495" width="8.83203125" style="1"/>
    <col min="13496" max="13496" width="3.83203125" style="1" customWidth="1"/>
    <col min="13497" max="13497" width="35.6640625" style="1" customWidth="1"/>
    <col min="13498" max="13498" width="15.6640625" style="1" customWidth="1"/>
    <col min="13499" max="13499" width="25.6640625" style="1" customWidth="1"/>
    <col min="13500" max="13500" width="55.5" style="1" customWidth="1"/>
    <col min="13501" max="13501" width="20.6640625" style="1" customWidth="1"/>
    <col min="13502" max="13504" width="12.6640625" style="1" customWidth="1"/>
    <col min="13505" max="13505" width="15.6640625" style="1" customWidth="1"/>
    <col min="13506" max="13506" width="12.6640625" style="1" customWidth="1"/>
    <col min="13507" max="13507" width="20.6640625" style="1" customWidth="1"/>
    <col min="13508" max="13508" width="12.6640625" style="1" customWidth="1"/>
    <col min="13509" max="13510" width="20.6640625" style="1" customWidth="1"/>
    <col min="13511" max="13516" width="15.6640625" style="1" customWidth="1"/>
    <col min="13517" max="13521" width="11.6640625" style="1" customWidth="1"/>
    <col min="13522" max="13522" width="19" style="1" bestFit="1" customWidth="1"/>
    <col min="13523" max="13523" width="21.83203125" style="1" bestFit="1" customWidth="1"/>
    <col min="13524" max="13524" width="21.33203125" style="1" bestFit="1" customWidth="1"/>
    <col min="13525" max="13525" width="19.6640625" style="1" bestFit="1" customWidth="1"/>
    <col min="13526" max="13526" width="21.33203125" style="1" bestFit="1" customWidth="1"/>
    <col min="13527" max="13527" width="21.6640625" style="1" customWidth="1"/>
    <col min="13528" max="13528" width="19.5" style="1" bestFit="1" customWidth="1"/>
    <col min="13529" max="13751" width="8.83203125" style="1"/>
    <col min="13752" max="13752" width="3.83203125" style="1" customWidth="1"/>
    <col min="13753" max="13753" width="35.6640625" style="1" customWidth="1"/>
    <col min="13754" max="13754" width="15.6640625" style="1" customWidth="1"/>
    <col min="13755" max="13755" width="25.6640625" style="1" customWidth="1"/>
    <col min="13756" max="13756" width="55.5" style="1" customWidth="1"/>
    <col min="13757" max="13757" width="20.6640625" style="1" customWidth="1"/>
    <col min="13758" max="13760" width="12.6640625" style="1" customWidth="1"/>
    <col min="13761" max="13761" width="15.6640625" style="1" customWidth="1"/>
    <col min="13762" max="13762" width="12.6640625" style="1" customWidth="1"/>
    <col min="13763" max="13763" width="20.6640625" style="1" customWidth="1"/>
    <col min="13764" max="13764" width="12.6640625" style="1" customWidth="1"/>
    <col min="13765" max="13766" width="20.6640625" style="1" customWidth="1"/>
    <col min="13767" max="13772" width="15.6640625" style="1" customWidth="1"/>
    <col min="13773" max="13777" width="11.6640625" style="1" customWidth="1"/>
    <col min="13778" max="13778" width="19" style="1" bestFit="1" customWidth="1"/>
    <col min="13779" max="13779" width="21.83203125" style="1" bestFit="1" customWidth="1"/>
    <col min="13780" max="13780" width="21.33203125" style="1" bestFit="1" customWidth="1"/>
    <col min="13781" max="13781" width="19.6640625" style="1" bestFit="1" customWidth="1"/>
    <col min="13782" max="13782" width="21.33203125" style="1" bestFit="1" customWidth="1"/>
    <col min="13783" max="13783" width="21.6640625" style="1" customWidth="1"/>
    <col min="13784" max="13784" width="19.5" style="1" bestFit="1" customWidth="1"/>
    <col min="13785" max="14007" width="8.83203125" style="1"/>
    <col min="14008" max="14008" width="3.83203125" style="1" customWidth="1"/>
    <col min="14009" max="14009" width="35.6640625" style="1" customWidth="1"/>
    <col min="14010" max="14010" width="15.6640625" style="1" customWidth="1"/>
    <col min="14011" max="14011" width="25.6640625" style="1" customWidth="1"/>
    <col min="14012" max="14012" width="55.5" style="1" customWidth="1"/>
    <col min="14013" max="14013" width="20.6640625" style="1" customWidth="1"/>
    <col min="14014" max="14016" width="12.6640625" style="1" customWidth="1"/>
    <col min="14017" max="14017" width="15.6640625" style="1" customWidth="1"/>
    <col min="14018" max="14018" width="12.6640625" style="1" customWidth="1"/>
    <col min="14019" max="14019" width="20.6640625" style="1" customWidth="1"/>
    <col min="14020" max="14020" width="12.6640625" style="1" customWidth="1"/>
    <col min="14021" max="14022" width="20.6640625" style="1" customWidth="1"/>
    <col min="14023" max="14028" width="15.6640625" style="1" customWidth="1"/>
    <col min="14029" max="14033" width="11.6640625" style="1" customWidth="1"/>
    <col min="14034" max="14034" width="19" style="1" bestFit="1" customWidth="1"/>
    <col min="14035" max="14035" width="21.83203125" style="1" bestFit="1" customWidth="1"/>
    <col min="14036" max="14036" width="21.33203125" style="1" bestFit="1" customWidth="1"/>
    <col min="14037" max="14037" width="19.6640625" style="1" bestFit="1" customWidth="1"/>
    <col min="14038" max="14038" width="21.33203125" style="1" bestFit="1" customWidth="1"/>
    <col min="14039" max="14039" width="21.6640625" style="1" customWidth="1"/>
    <col min="14040" max="14040" width="19.5" style="1" bestFit="1" customWidth="1"/>
    <col min="14041" max="14263" width="8.83203125" style="1"/>
    <col min="14264" max="14264" width="3.83203125" style="1" customWidth="1"/>
    <col min="14265" max="14265" width="35.6640625" style="1" customWidth="1"/>
    <col min="14266" max="14266" width="15.6640625" style="1" customWidth="1"/>
    <col min="14267" max="14267" width="25.6640625" style="1" customWidth="1"/>
    <col min="14268" max="14268" width="55.5" style="1" customWidth="1"/>
    <col min="14269" max="14269" width="20.6640625" style="1" customWidth="1"/>
    <col min="14270" max="14272" width="12.6640625" style="1" customWidth="1"/>
    <col min="14273" max="14273" width="15.6640625" style="1" customWidth="1"/>
    <col min="14274" max="14274" width="12.6640625" style="1" customWidth="1"/>
    <col min="14275" max="14275" width="20.6640625" style="1" customWidth="1"/>
    <col min="14276" max="14276" width="12.6640625" style="1" customWidth="1"/>
    <col min="14277" max="14278" width="20.6640625" style="1" customWidth="1"/>
    <col min="14279" max="14284" width="15.6640625" style="1" customWidth="1"/>
    <col min="14285" max="14289" width="11.6640625" style="1" customWidth="1"/>
    <col min="14290" max="14290" width="19" style="1" bestFit="1" customWidth="1"/>
    <col min="14291" max="14291" width="21.83203125" style="1" bestFit="1" customWidth="1"/>
    <col min="14292" max="14292" width="21.33203125" style="1" bestFit="1" customWidth="1"/>
    <col min="14293" max="14293" width="19.6640625" style="1" bestFit="1" customWidth="1"/>
    <col min="14294" max="14294" width="21.33203125" style="1" bestFit="1" customWidth="1"/>
    <col min="14295" max="14295" width="21.6640625" style="1" customWidth="1"/>
    <col min="14296" max="14296" width="19.5" style="1" bestFit="1" customWidth="1"/>
    <col min="14297" max="14519" width="8.83203125" style="1"/>
    <col min="14520" max="14520" width="3.83203125" style="1" customWidth="1"/>
    <col min="14521" max="14521" width="35.6640625" style="1" customWidth="1"/>
    <col min="14522" max="14522" width="15.6640625" style="1" customWidth="1"/>
    <col min="14523" max="14523" width="25.6640625" style="1" customWidth="1"/>
    <col min="14524" max="14524" width="55.5" style="1" customWidth="1"/>
    <col min="14525" max="14525" width="20.6640625" style="1" customWidth="1"/>
    <col min="14526" max="14528" width="12.6640625" style="1" customWidth="1"/>
    <col min="14529" max="14529" width="15.6640625" style="1" customWidth="1"/>
    <col min="14530" max="14530" width="12.6640625" style="1" customWidth="1"/>
    <col min="14531" max="14531" width="20.6640625" style="1" customWidth="1"/>
    <col min="14532" max="14532" width="12.6640625" style="1" customWidth="1"/>
    <col min="14533" max="14534" width="20.6640625" style="1" customWidth="1"/>
    <col min="14535" max="14540" width="15.6640625" style="1" customWidth="1"/>
    <col min="14541" max="14545" width="11.6640625" style="1" customWidth="1"/>
    <col min="14546" max="14546" width="19" style="1" bestFit="1" customWidth="1"/>
    <col min="14547" max="14547" width="21.83203125" style="1" bestFit="1" customWidth="1"/>
    <col min="14548" max="14548" width="21.33203125" style="1" bestFit="1" customWidth="1"/>
    <col min="14549" max="14549" width="19.6640625" style="1" bestFit="1" customWidth="1"/>
    <col min="14550" max="14550" width="21.33203125" style="1" bestFit="1" customWidth="1"/>
    <col min="14551" max="14551" width="21.6640625" style="1" customWidth="1"/>
    <col min="14552" max="14552" width="19.5" style="1" bestFit="1" customWidth="1"/>
    <col min="14553" max="14775" width="8.83203125" style="1"/>
    <col min="14776" max="14776" width="3.83203125" style="1" customWidth="1"/>
    <col min="14777" max="14777" width="35.6640625" style="1" customWidth="1"/>
    <col min="14778" max="14778" width="15.6640625" style="1" customWidth="1"/>
    <col min="14779" max="14779" width="25.6640625" style="1" customWidth="1"/>
    <col min="14780" max="14780" width="55.5" style="1" customWidth="1"/>
    <col min="14781" max="14781" width="20.6640625" style="1" customWidth="1"/>
    <col min="14782" max="14784" width="12.6640625" style="1" customWidth="1"/>
    <col min="14785" max="14785" width="15.6640625" style="1" customWidth="1"/>
    <col min="14786" max="14786" width="12.6640625" style="1" customWidth="1"/>
    <col min="14787" max="14787" width="20.6640625" style="1" customWidth="1"/>
    <col min="14788" max="14788" width="12.6640625" style="1" customWidth="1"/>
    <col min="14789" max="14790" width="20.6640625" style="1" customWidth="1"/>
    <col min="14791" max="14796" width="15.6640625" style="1" customWidth="1"/>
    <col min="14797" max="14801" width="11.6640625" style="1" customWidth="1"/>
    <col min="14802" max="14802" width="19" style="1" bestFit="1" customWidth="1"/>
    <col min="14803" max="14803" width="21.83203125" style="1" bestFit="1" customWidth="1"/>
    <col min="14804" max="14804" width="21.33203125" style="1" bestFit="1" customWidth="1"/>
    <col min="14805" max="14805" width="19.6640625" style="1" bestFit="1" customWidth="1"/>
    <col min="14806" max="14806" width="21.33203125" style="1" bestFit="1" customWidth="1"/>
    <col min="14807" max="14807" width="21.6640625" style="1" customWidth="1"/>
    <col min="14808" max="14808" width="19.5" style="1" bestFit="1" customWidth="1"/>
    <col min="14809" max="15031" width="8.83203125" style="1"/>
    <col min="15032" max="15032" width="3.83203125" style="1" customWidth="1"/>
    <col min="15033" max="15033" width="35.6640625" style="1" customWidth="1"/>
    <col min="15034" max="15034" width="15.6640625" style="1" customWidth="1"/>
    <col min="15035" max="15035" width="25.6640625" style="1" customWidth="1"/>
    <col min="15036" max="15036" width="55.5" style="1" customWidth="1"/>
    <col min="15037" max="15037" width="20.6640625" style="1" customWidth="1"/>
    <col min="15038" max="15040" width="12.6640625" style="1" customWidth="1"/>
    <col min="15041" max="15041" width="15.6640625" style="1" customWidth="1"/>
    <col min="15042" max="15042" width="12.6640625" style="1" customWidth="1"/>
    <col min="15043" max="15043" width="20.6640625" style="1" customWidth="1"/>
    <col min="15044" max="15044" width="12.6640625" style="1" customWidth="1"/>
    <col min="15045" max="15046" width="20.6640625" style="1" customWidth="1"/>
    <col min="15047" max="15052" width="15.6640625" style="1" customWidth="1"/>
    <col min="15053" max="15057" width="11.6640625" style="1" customWidth="1"/>
    <col min="15058" max="15058" width="19" style="1" bestFit="1" customWidth="1"/>
    <col min="15059" max="15059" width="21.83203125" style="1" bestFit="1" customWidth="1"/>
    <col min="15060" max="15060" width="21.33203125" style="1" bestFit="1" customWidth="1"/>
    <col min="15061" max="15061" width="19.6640625" style="1" bestFit="1" customWidth="1"/>
    <col min="15062" max="15062" width="21.33203125" style="1" bestFit="1" customWidth="1"/>
    <col min="15063" max="15063" width="21.6640625" style="1" customWidth="1"/>
    <col min="15064" max="15064" width="19.5" style="1" bestFit="1" customWidth="1"/>
    <col min="15065" max="15287" width="8.83203125" style="1"/>
    <col min="15288" max="15288" width="3.83203125" style="1" customWidth="1"/>
    <col min="15289" max="15289" width="35.6640625" style="1" customWidth="1"/>
    <col min="15290" max="15290" width="15.6640625" style="1" customWidth="1"/>
    <col min="15291" max="15291" width="25.6640625" style="1" customWidth="1"/>
    <col min="15292" max="15292" width="55.5" style="1" customWidth="1"/>
    <col min="15293" max="15293" width="20.6640625" style="1" customWidth="1"/>
    <col min="15294" max="15296" width="12.6640625" style="1" customWidth="1"/>
    <col min="15297" max="15297" width="15.6640625" style="1" customWidth="1"/>
    <col min="15298" max="15298" width="12.6640625" style="1" customWidth="1"/>
    <col min="15299" max="15299" width="20.6640625" style="1" customWidth="1"/>
    <col min="15300" max="15300" width="12.6640625" style="1" customWidth="1"/>
    <col min="15301" max="15302" width="20.6640625" style="1" customWidth="1"/>
    <col min="15303" max="15308" width="15.6640625" style="1" customWidth="1"/>
    <col min="15309" max="15313" width="11.6640625" style="1" customWidth="1"/>
    <col min="15314" max="15314" width="19" style="1" bestFit="1" customWidth="1"/>
    <col min="15315" max="15315" width="21.83203125" style="1" bestFit="1" customWidth="1"/>
    <col min="15316" max="15316" width="21.33203125" style="1" bestFit="1" customWidth="1"/>
    <col min="15317" max="15317" width="19.6640625" style="1" bestFit="1" customWidth="1"/>
    <col min="15318" max="15318" width="21.33203125" style="1" bestFit="1" customWidth="1"/>
    <col min="15319" max="15319" width="21.6640625" style="1" customWidth="1"/>
    <col min="15320" max="15320" width="19.5" style="1" bestFit="1" customWidth="1"/>
    <col min="15321" max="15543" width="8.83203125" style="1"/>
    <col min="15544" max="15544" width="3.83203125" style="1" customWidth="1"/>
    <col min="15545" max="15545" width="35.6640625" style="1" customWidth="1"/>
    <col min="15546" max="15546" width="15.6640625" style="1" customWidth="1"/>
    <col min="15547" max="15547" width="25.6640625" style="1" customWidth="1"/>
    <col min="15548" max="15548" width="55.5" style="1" customWidth="1"/>
    <col min="15549" max="15549" width="20.6640625" style="1" customWidth="1"/>
    <col min="15550" max="15552" width="12.6640625" style="1" customWidth="1"/>
    <col min="15553" max="15553" width="15.6640625" style="1" customWidth="1"/>
    <col min="15554" max="15554" width="12.6640625" style="1" customWidth="1"/>
    <col min="15555" max="15555" width="20.6640625" style="1" customWidth="1"/>
    <col min="15556" max="15556" width="12.6640625" style="1" customWidth="1"/>
    <col min="15557" max="15558" width="20.6640625" style="1" customWidth="1"/>
    <col min="15559" max="15564" width="15.6640625" style="1" customWidth="1"/>
    <col min="15565" max="15569" width="11.6640625" style="1" customWidth="1"/>
    <col min="15570" max="15570" width="19" style="1" bestFit="1" customWidth="1"/>
    <col min="15571" max="15571" width="21.83203125" style="1" bestFit="1" customWidth="1"/>
    <col min="15572" max="15572" width="21.33203125" style="1" bestFit="1" customWidth="1"/>
    <col min="15573" max="15573" width="19.6640625" style="1" bestFit="1" customWidth="1"/>
    <col min="15574" max="15574" width="21.33203125" style="1" bestFit="1" customWidth="1"/>
    <col min="15575" max="15575" width="21.6640625" style="1" customWidth="1"/>
    <col min="15576" max="15576" width="19.5" style="1" bestFit="1" customWidth="1"/>
    <col min="15577" max="15799" width="8.83203125" style="1"/>
    <col min="15800" max="15800" width="3.83203125" style="1" customWidth="1"/>
    <col min="15801" max="15801" width="35.6640625" style="1" customWidth="1"/>
    <col min="15802" max="15802" width="15.6640625" style="1" customWidth="1"/>
    <col min="15803" max="15803" width="25.6640625" style="1" customWidth="1"/>
    <col min="15804" max="15804" width="55.5" style="1" customWidth="1"/>
    <col min="15805" max="15805" width="20.6640625" style="1" customWidth="1"/>
    <col min="15806" max="15808" width="12.6640625" style="1" customWidth="1"/>
    <col min="15809" max="15809" width="15.6640625" style="1" customWidth="1"/>
    <col min="15810" max="15810" width="12.6640625" style="1" customWidth="1"/>
    <col min="15811" max="15811" width="20.6640625" style="1" customWidth="1"/>
    <col min="15812" max="15812" width="12.6640625" style="1" customWidth="1"/>
    <col min="15813" max="15814" width="20.6640625" style="1" customWidth="1"/>
    <col min="15815" max="15820" width="15.6640625" style="1" customWidth="1"/>
    <col min="15821" max="15825" width="11.6640625" style="1" customWidth="1"/>
    <col min="15826" max="15826" width="19" style="1" bestFit="1" customWidth="1"/>
    <col min="15827" max="15827" width="21.83203125" style="1" bestFit="1" customWidth="1"/>
    <col min="15828" max="15828" width="21.33203125" style="1" bestFit="1" customWidth="1"/>
    <col min="15829" max="15829" width="19.6640625" style="1" bestFit="1" customWidth="1"/>
    <col min="15830" max="15830" width="21.33203125" style="1" bestFit="1" customWidth="1"/>
    <col min="15831" max="15831" width="21.6640625" style="1" customWidth="1"/>
    <col min="15832" max="15832" width="19.5" style="1" bestFit="1" customWidth="1"/>
    <col min="15833" max="16384" width="8.83203125" style="1"/>
  </cols>
  <sheetData>
    <row r="1" spans="1:33" ht="138" customHeight="1">
      <c r="A1" s="155" t="s">
        <v>0</v>
      </c>
      <c r="B1" s="156"/>
      <c r="C1" s="156"/>
      <c r="D1" s="156"/>
      <c r="E1" s="156"/>
      <c r="F1" s="156"/>
      <c r="G1" s="157"/>
    </row>
    <row r="2" spans="1:33" ht="138" customHeight="1">
      <c r="A2" s="53" t="s">
        <v>1</v>
      </c>
      <c r="B2" s="37" t="s">
        <v>2</v>
      </c>
      <c r="C2" s="37" t="s">
        <v>3</v>
      </c>
      <c r="D2" s="38" t="s">
        <v>4</v>
      </c>
      <c r="E2" s="38" t="s">
        <v>5</v>
      </c>
      <c r="F2" s="39" t="s">
        <v>108</v>
      </c>
      <c r="G2" s="54" t="s">
        <v>6</v>
      </c>
    </row>
    <row r="3" spans="1:33" ht="187" customHeight="1">
      <c r="A3" s="55" t="s">
        <v>7</v>
      </c>
      <c r="B3" s="40" t="s">
        <v>8</v>
      </c>
      <c r="C3" s="40" t="s">
        <v>9</v>
      </c>
      <c r="D3" s="40" t="s">
        <v>10</v>
      </c>
      <c r="E3" s="158" t="s">
        <v>11</v>
      </c>
      <c r="F3" s="41">
        <v>60000</v>
      </c>
      <c r="G3" s="56" t="s">
        <v>12</v>
      </c>
    </row>
    <row r="4" spans="1:33" s="3" customFormat="1" ht="187" customHeight="1">
      <c r="A4" s="55" t="s">
        <v>13</v>
      </c>
      <c r="B4" s="40" t="s">
        <v>14</v>
      </c>
      <c r="C4" s="40" t="s">
        <v>15</v>
      </c>
      <c r="D4" s="42" t="s">
        <v>16</v>
      </c>
      <c r="E4" s="158"/>
      <c r="F4" s="41">
        <v>50000</v>
      </c>
      <c r="G4" s="57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33" s="3" customFormat="1" ht="187" customHeight="1">
      <c r="A5" s="58" t="s">
        <v>17</v>
      </c>
      <c r="B5" s="43" t="s">
        <v>18</v>
      </c>
      <c r="C5" s="43" t="s">
        <v>19</v>
      </c>
      <c r="D5" s="44" t="s">
        <v>20</v>
      </c>
      <c r="E5" s="159" t="s">
        <v>21</v>
      </c>
      <c r="F5" s="159">
        <v>200000</v>
      </c>
      <c r="G5" s="160" t="s">
        <v>22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33" s="3" customFormat="1" ht="187" customHeight="1">
      <c r="A6" s="58" t="s">
        <v>23</v>
      </c>
      <c r="B6" s="43" t="s">
        <v>24</v>
      </c>
      <c r="C6" s="43" t="s">
        <v>25</v>
      </c>
      <c r="D6" s="44" t="s">
        <v>20</v>
      </c>
      <c r="E6" s="159" t="s">
        <v>21</v>
      </c>
      <c r="F6" s="159"/>
      <c r="G6" s="160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33" s="3" customFormat="1" ht="187" customHeight="1">
      <c r="A7" s="59" t="s">
        <v>26</v>
      </c>
      <c r="B7" s="45" t="s">
        <v>27</v>
      </c>
      <c r="C7" s="45">
        <v>15</v>
      </c>
      <c r="D7" s="161" t="s">
        <v>28</v>
      </c>
      <c r="E7" s="161" t="s">
        <v>29</v>
      </c>
      <c r="F7" s="46">
        <v>400000</v>
      </c>
      <c r="G7" s="60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33" s="3" customFormat="1" ht="187" customHeight="1">
      <c r="A8" s="59" t="s">
        <v>30</v>
      </c>
      <c r="B8" s="45" t="s">
        <v>31</v>
      </c>
      <c r="C8" s="45" t="s">
        <v>32</v>
      </c>
      <c r="D8" s="161"/>
      <c r="E8" s="161"/>
      <c r="F8" s="46">
        <v>60000</v>
      </c>
      <c r="G8" s="61" t="s">
        <v>33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33" s="3" customFormat="1" ht="409" customHeight="1">
      <c r="A9" s="62" t="s">
        <v>34</v>
      </c>
      <c r="B9" s="47" t="s">
        <v>35</v>
      </c>
      <c r="C9" s="47" t="s">
        <v>36</v>
      </c>
      <c r="D9" s="47" t="s">
        <v>37</v>
      </c>
      <c r="E9" s="47" t="s">
        <v>38</v>
      </c>
      <c r="F9" s="48">
        <v>700000</v>
      </c>
      <c r="G9" s="63" t="s">
        <v>39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33" s="3" customFormat="1" ht="409" customHeight="1">
      <c r="A10" s="62" t="s">
        <v>103</v>
      </c>
      <c r="B10" s="47" t="s">
        <v>104</v>
      </c>
      <c r="C10" s="47" t="s">
        <v>25</v>
      </c>
      <c r="D10" s="47" t="s">
        <v>106</v>
      </c>
      <c r="E10" s="47" t="s">
        <v>105</v>
      </c>
      <c r="F10" s="48">
        <v>150000</v>
      </c>
      <c r="G10" s="6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33" s="3" customFormat="1" ht="187" customHeight="1">
      <c r="A11" s="64" t="s">
        <v>83</v>
      </c>
      <c r="B11" s="50" t="s">
        <v>84</v>
      </c>
      <c r="C11" s="50" t="s">
        <v>107</v>
      </c>
      <c r="D11" s="50"/>
      <c r="E11" s="50"/>
      <c r="F11" s="51">
        <v>300000</v>
      </c>
      <c r="G11" s="6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33" s="3" customFormat="1" ht="187" customHeight="1">
      <c r="A12" s="64" t="s">
        <v>81</v>
      </c>
      <c r="B12" s="50" t="s">
        <v>85</v>
      </c>
      <c r="C12" s="50" t="s">
        <v>93</v>
      </c>
      <c r="D12" s="50"/>
      <c r="E12" s="50"/>
      <c r="F12" s="51">
        <v>600000</v>
      </c>
      <c r="G12" s="6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33" s="3" customFormat="1" ht="241" customHeight="1">
      <c r="A13" s="64" t="s">
        <v>82</v>
      </c>
      <c r="B13" s="50" t="s">
        <v>86</v>
      </c>
      <c r="C13" s="50"/>
      <c r="D13" s="50"/>
      <c r="E13" s="50"/>
      <c r="F13" s="52" t="s">
        <v>87</v>
      </c>
      <c r="G13" s="6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33" s="6" customFormat="1" ht="180" customHeight="1">
      <c r="A14" s="152"/>
      <c r="B14" s="153"/>
      <c r="C14" s="153"/>
      <c r="D14" s="153"/>
      <c r="E14" s="153"/>
      <c r="F14" s="49">
        <f>F3+F4+F5+F7+F8+F9+F10+F11+F12</f>
        <v>2520000</v>
      </c>
      <c r="G14" s="6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39" customHeight="1" thickBot="1">
      <c r="A15" s="162" t="s">
        <v>80</v>
      </c>
      <c r="B15" s="163"/>
      <c r="C15" s="163"/>
      <c r="D15" s="163"/>
      <c r="E15" s="163"/>
      <c r="F15" s="163"/>
      <c r="G15" s="164"/>
    </row>
    <row r="18" spans="1:33"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s="11" customFormat="1">
      <c r="A19" s="12"/>
      <c r="B19" s="13"/>
      <c r="C19" s="13"/>
      <c r="D19" s="13"/>
      <c r="E19" s="13"/>
      <c r="F19" s="14"/>
    </row>
    <row r="20" spans="1:33" s="11" customFormat="1">
      <c r="A20" s="154"/>
      <c r="B20" s="154"/>
      <c r="C20" s="154"/>
      <c r="D20" s="154"/>
      <c r="E20" s="154"/>
      <c r="F20" s="15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</sheetData>
  <mergeCells count="10">
    <mergeCell ref="A14:E14"/>
    <mergeCell ref="A20:F20"/>
    <mergeCell ref="A1:G1"/>
    <mergeCell ref="E3:E4"/>
    <mergeCell ref="E5:E6"/>
    <mergeCell ref="F5:F6"/>
    <mergeCell ref="G5:G6"/>
    <mergeCell ref="D7:D8"/>
    <mergeCell ref="E7:E8"/>
    <mergeCell ref="A15:G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95112-1E38-4F11-BCD8-8D18ED5FE1CA}">
  <dimension ref="A1:J3"/>
  <sheetViews>
    <sheetView showGridLines="0" zoomScale="98" zoomScaleNormal="98" workbookViewId="0">
      <selection activeCell="C2" sqref="C2"/>
    </sheetView>
  </sheetViews>
  <sheetFormatPr baseColWidth="10" defaultColWidth="8.83203125" defaultRowHeight="15"/>
  <cols>
    <col min="1" max="1" width="27.83203125" customWidth="1"/>
    <col min="2" max="10" width="20" customWidth="1"/>
  </cols>
  <sheetData>
    <row r="1" spans="1:10" ht="101" customHeight="1">
      <c r="A1" s="75" t="s">
        <v>40</v>
      </c>
      <c r="B1" s="76" t="s">
        <v>41</v>
      </c>
      <c r="C1" s="77" t="s">
        <v>42</v>
      </c>
      <c r="D1" s="76" t="s">
        <v>43</v>
      </c>
      <c r="E1" s="76" t="s">
        <v>44</v>
      </c>
      <c r="F1" s="76" t="s">
        <v>45</v>
      </c>
      <c r="G1" s="76" t="s">
        <v>46</v>
      </c>
      <c r="H1" s="76" t="s">
        <v>47</v>
      </c>
      <c r="I1" s="76" t="s">
        <v>48</v>
      </c>
      <c r="J1" s="78" t="s">
        <v>49</v>
      </c>
    </row>
    <row r="2" spans="1:10" ht="279" customHeight="1">
      <c r="A2" s="113" t="s">
        <v>102</v>
      </c>
      <c r="B2" s="69" t="s">
        <v>50</v>
      </c>
      <c r="C2" s="69" t="s">
        <v>51</v>
      </c>
      <c r="D2" s="70" t="s">
        <v>107</v>
      </c>
      <c r="E2" s="71" t="s">
        <v>52</v>
      </c>
      <c r="F2" s="72">
        <v>40</v>
      </c>
      <c r="G2" s="73">
        <v>50000</v>
      </c>
      <c r="H2" s="72">
        <f>F2*G2</f>
        <v>2000000</v>
      </c>
      <c r="I2" s="74">
        <f>G2/0.15%</f>
        <v>33333333.333333332</v>
      </c>
      <c r="J2" s="79">
        <f>I2/3</f>
        <v>11111111.11111111</v>
      </c>
    </row>
    <row r="3" spans="1:10" ht="49" customHeight="1" thickBot="1">
      <c r="A3" s="165"/>
      <c r="B3" s="166"/>
      <c r="C3" s="166"/>
      <c r="D3" s="166"/>
      <c r="E3" s="166"/>
      <c r="F3" s="166"/>
      <c r="G3" s="166"/>
      <c r="H3" s="80">
        <f>H2</f>
        <v>2000000</v>
      </c>
      <c r="I3" s="81">
        <f>I2</f>
        <v>33333333.333333332</v>
      </c>
      <c r="J3" s="82">
        <f>J2</f>
        <v>11111111.11111111</v>
      </c>
    </row>
  </sheetData>
  <mergeCells count="1">
    <mergeCell ref="A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ABC3B-D982-4936-B116-5381FF0F069A}">
  <dimension ref="A1:G15"/>
  <sheetViews>
    <sheetView showGridLines="0" zoomScale="40" workbookViewId="0">
      <selection activeCell="F7" sqref="F7"/>
    </sheetView>
  </sheetViews>
  <sheetFormatPr baseColWidth="10" defaultColWidth="8.83203125" defaultRowHeight="16"/>
  <cols>
    <col min="1" max="1" width="136.33203125" style="16" customWidth="1"/>
    <col min="2" max="7" width="37.6640625" style="15" customWidth="1"/>
    <col min="8" max="8" width="8.83203125" style="15"/>
    <col min="9" max="9" width="9.6640625" style="15" bestFit="1" customWidth="1"/>
    <col min="10" max="16384" width="8.83203125" style="15"/>
  </cols>
  <sheetData>
    <row r="1" spans="1:7" ht="126">
      <c r="A1" s="84" t="s">
        <v>89</v>
      </c>
      <c r="B1" s="85" t="s">
        <v>53</v>
      </c>
      <c r="C1" s="85" t="s">
        <v>64</v>
      </c>
      <c r="D1" s="85" t="s">
        <v>54</v>
      </c>
      <c r="E1" s="85" t="s">
        <v>55</v>
      </c>
      <c r="F1" s="85" t="s">
        <v>91</v>
      </c>
      <c r="G1" s="86" t="s">
        <v>59</v>
      </c>
    </row>
    <row r="2" spans="1:7" ht="115" customHeight="1">
      <c r="A2" s="87" t="s">
        <v>88</v>
      </c>
      <c r="B2" s="88" t="s">
        <v>56</v>
      </c>
      <c r="C2" s="89">
        <f>2500*10</f>
        <v>25000</v>
      </c>
      <c r="D2" s="89">
        <f>C2*20</f>
        <v>500000</v>
      </c>
      <c r="E2" s="89" t="s">
        <v>57</v>
      </c>
      <c r="F2" s="89">
        <f>100000*10</f>
        <v>1000000</v>
      </c>
      <c r="G2" s="90">
        <f>F2/D2</f>
        <v>2</v>
      </c>
    </row>
    <row r="3" spans="1:7" ht="115" customHeight="1">
      <c r="A3" s="91" t="s">
        <v>61</v>
      </c>
      <c r="B3" s="88" t="s">
        <v>60</v>
      </c>
      <c r="C3" s="89">
        <f>4000*10</f>
        <v>40000</v>
      </c>
      <c r="D3" s="89">
        <f>C3*2</f>
        <v>80000</v>
      </c>
      <c r="E3" s="89" t="s">
        <v>96</v>
      </c>
      <c r="F3" s="89">
        <f>80000*10</f>
        <v>800000</v>
      </c>
      <c r="G3" s="92">
        <f>F3/D3</f>
        <v>10</v>
      </c>
    </row>
    <row r="4" spans="1:7" ht="115" customHeight="1" thickBot="1">
      <c r="A4" s="93" t="s">
        <v>62</v>
      </c>
      <c r="B4" s="94" t="s">
        <v>63</v>
      </c>
      <c r="C4" s="95">
        <v>100</v>
      </c>
      <c r="D4" s="95">
        <f>C4*50</f>
        <v>5000</v>
      </c>
      <c r="E4" s="95" t="s">
        <v>90</v>
      </c>
      <c r="F4" s="95">
        <v>200000</v>
      </c>
      <c r="G4" s="96">
        <f>F4/D4</f>
        <v>40</v>
      </c>
    </row>
    <row r="5" spans="1:7" ht="115" customHeight="1">
      <c r="A5" s="97" t="s">
        <v>99</v>
      </c>
      <c r="B5" s="98"/>
      <c r="C5" s="99"/>
      <c r="D5" s="99"/>
      <c r="E5" s="99"/>
      <c r="F5" s="99"/>
      <c r="G5" s="100"/>
    </row>
    <row r="6" spans="1:7" ht="115" customHeight="1">
      <c r="A6" s="101" t="s">
        <v>100</v>
      </c>
      <c r="B6" s="102" t="s">
        <v>94</v>
      </c>
      <c r="C6" s="103">
        <f>10000*5</f>
        <v>50000</v>
      </c>
      <c r="D6" s="103">
        <f>C6*10</f>
        <v>500000</v>
      </c>
      <c r="E6" s="103" t="s">
        <v>95</v>
      </c>
      <c r="F6" s="103">
        <f>5*120000</f>
        <v>600000</v>
      </c>
      <c r="G6" s="104">
        <f>F6/D6</f>
        <v>1.2</v>
      </c>
    </row>
    <row r="7" spans="1:7" ht="115" customHeight="1" thickBot="1">
      <c r="A7" s="105" t="s">
        <v>101</v>
      </c>
      <c r="B7" s="106"/>
      <c r="C7" s="107"/>
      <c r="D7" s="107"/>
      <c r="E7" s="107"/>
      <c r="F7" s="107">
        <v>250000</v>
      </c>
      <c r="G7" s="108"/>
    </row>
    <row r="8" spans="1:7" ht="194" customHeight="1">
      <c r="A8" s="167" t="s">
        <v>92</v>
      </c>
      <c r="B8" s="168"/>
      <c r="C8" s="168"/>
      <c r="D8" s="168"/>
      <c r="E8" s="168"/>
      <c r="F8" s="109">
        <v>350000</v>
      </c>
      <c r="G8" s="110" t="s">
        <v>58</v>
      </c>
    </row>
    <row r="9" spans="1:7" ht="175" customHeight="1" thickBot="1">
      <c r="A9" s="67"/>
      <c r="B9" s="68"/>
      <c r="C9" s="111">
        <f>C2+C3+C4</f>
        <v>65100</v>
      </c>
      <c r="D9" s="111">
        <f>D2+D3+D4</f>
        <v>585000</v>
      </c>
      <c r="E9" s="111"/>
      <c r="F9" s="111">
        <f>SUM(F2:F8)</f>
        <v>3200000</v>
      </c>
      <c r="G9" s="112">
        <f>(F2+F3+F4+F6)/D9</f>
        <v>4.4444444444444446</v>
      </c>
    </row>
    <row r="12" spans="1:7" ht="107" customHeight="1">
      <c r="A12" s="83"/>
      <c r="B12" s="17"/>
      <c r="C12" s="18"/>
    </row>
    <row r="13" spans="1:7" ht="24">
      <c r="B13" s="17"/>
      <c r="C13" s="18"/>
    </row>
    <row r="14" spans="1:7" ht="24">
      <c r="B14" s="17"/>
      <c r="C14" s="19"/>
    </row>
    <row r="15" spans="1:7" ht="24">
      <c r="B15" s="17"/>
      <c r="C15" s="18"/>
    </row>
  </sheetData>
  <mergeCells count="1">
    <mergeCell ref="A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</vt:lpstr>
      <vt:lpstr>Продакшен</vt:lpstr>
      <vt:lpstr>Прямое анонсирование школы</vt:lpstr>
      <vt:lpstr>Натив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Filatelist Filatelist</cp:lastModifiedBy>
  <dcterms:created xsi:type="dcterms:W3CDTF">2015-06-05T18:19:34Z</dcterms:created>
  <dcterms:modified xsi:type="dcterms:W3CDTF">2021-10-30T17:44:46Z</dcterms:modified>
</cp:coreProperties>
</file>